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Data\bup2\excel\Sais2526\"/>
    </mc:Choice>
  </mc:AlternateContent>
  <xr:revisionPtr revIDLastSave="0" documentId="13_ncr:1_{2F2624E8-EC38-46A5-B847-788FA1153B5C}" xr6:coauthVersionLast="47" xr6:coauthVersionMax="47" xr10:uidLastSave="{00000000-0000-0000-0000-000000000000}"/>
  <bookViews>
    <workbookView xWindow="-110" yWindow="-110" windowWidth="19420" windowHeight="10300" xr2:uid="{731A8EAB-9EB6-4599-8A97-FF80F040AC51}"/>
  </bookViews>
  <sheets>
    <sheet name="Wettkampfkarte" sheetId="1" r:id="rId1"/>
    <sheet name="SBO_convert" sheetId="2" r:id="rId2"/>
  </sheets>
  <definedNames>
    <definedName name="_xlnm.Print_Area" localSheetId="0">Wettkampfkarte!$B$2:$W$218</definedName>
    <definedName name="_xlnm.Print_Titles" localSheetId="0">Wettkampfkarte!$2:$20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00" i="1" l="1"/>
  <c r="Y98" i="1"/>
  <c r="Y96" i="1"/>
  <c r="Y91" i="1"/>
  <c r="Y89" i="1"/>
  <c r="Y87" i="1"/>
  <c r="Y81" i="1"/>
  <c r="Y79" i="1"/>
  <c r="Y77" i="1"/>
  <c r="Y72" i="1"/>
  <c r="Y70" i="1"/>
  <c r="Y68" i="1"/>
  <c r="Y63" i="1"/>
  <c r="Y61" i="1"/>
  <c r="Y59" i="1"/>
  <c r="Y53" i="1"/>
  <c r="Y51" i="1"/>
  <c r="Y49" i="1"/>
  <c r="Y44" i="1"/>
  <c r="Y42" i="1"/>
  <c r="Y40" i="1"/>
  <c r="Y35" i="1"/>
  <c r="Y33" i="1"/>
  <c r="Y31" i="1"/>
  <c r="Y26" i="1"/>
  <c r="Y24" i="1"/>
  <c r="Y22" i="1"/>
  <c r="Y17" i="1"/>
  <c r="Y15" i="1"/>
  <c r="Y13" i="1"/>
  <c r="Y45" i="1"/>
  <c r="Y36" i="1"/>
  <c r="Y27" i="1"/>
  <c r="Y18" i="1"/>
  <c r="Y101" i="1"/>
  <c r="Y92" i="1"/>
  <c r="Y82" i="1"/>
  <c r="Y73" i="1"/>
  <c r="Y64" i="1"/>
  <c r="Y54" i="1"/>
  <c r="Y94" i="1"/>
  <c r="Y85" i="1"/>
  <c r="Y75" i="1"/>
  <c r="Y66" i="1"/>
  <c r="Y57" i="1"/>
  <c r="Y47" i="1"/>
  <c r="Y38" i="1"/>
  <c r="Y29" i="1"/>
  <c r="Y20" i="1"/>
  <c r="AT20" i="1"/>
  <c r="AS20" i="1"/>
  <c r="AT19" i="1"/>
  <c r="AS19" i="1"/>
  <c r="AT18" i="1"/>
  <c r="AS18" i="1"/>
  <c r="AT17" i="1"/>
  <c r="AS17" i="1"/>
  <c r="AT16" i="1"/>
  <c r="AS16" i="1"/>
  <c r="AT15" i="1"/>
  <c r="AS15" i="1"/>
  <c r="AT14" i="1"/>
  <c r="AS14" i="1"/>
  <c r="AT13" i="1"/>
  <c r="AS13" i="1"/>
  <c r="AT12" i="1"/>
  <c r="AS12" i="1"/>
  <c r="AT11" i="1"/>
  <c r="AS11" i="1"/>
  <c r="AR20" i="1"/>
  <c r="AR20" i="1" a="1"/>
  <c r="AQ20" i="1" a="1"/>
  <c r="AQ20" i="1" s="1"/>
  <c r="AP20" i="1"/>
  <c r="AP20" i="1" a="1"/>
  <c r="AO20" i="1" a="1"/>
  <c r="AO20" i="1" s="1"/>
  <c r="AR19" i="1"/>
  <c r="AR19" i="1" a="1"/>
  <c r="AQ19" i="1" a="1"/>
  <c r="AQ19" i="1" s="1"/>
  <c r="AP19" i="1"/>
  <c r="AP19" i="1" a="1"/>
  <c r="AO19" i="1" a="1"/>
  <c r="AO19" i="1" s="1"/>
  <c r="AR18" i="1"/>
  <c r="AR18" i="1" a="1"/>
  <c r="AQ18" i="1" a="1"/>
  <c r="AQ18" i="1" s="1"/>
  <c r="AP18" i="1"/>
  <c r="AP18" i="1" a="1"/>
  <c r="AO18" i="1" a="1"/>
  <c r="AO18" i="1" s="1"/>
  <c r="AR17" i="1"/>
  <c r="AR17" i="1" a="1"/>
  <c r="AQ17" i="1" a="1"/>
  <c r="AQ17" i="1" s="1"/>
  <c r="AP17" i="1"/>
  <c r="AP17" i="1" a="1"/>
  <c r="AO17" i="1" a="1"/>
  <c r="AO17" i="1" s="1"/>
  <c r="AR16" i="1"/>
  <c r="AR16" i="1" a="1"/>
  <c r="AQ16" i="1" a="1"/>
  <c r="AQ16" i="1" s="1"/>
  <c r="AP16" i="1"/>
  <c r="AP16" i="1" a="1"/>
  <c r="AO16" i="1" a="1"/>
  <c r="AO16" i="1" s="1"/>
  <c r="AR15" i="1"/>
  <c r="AR15" i="1" a="1"/>
  <c r="AQ15" i="1" a="1"/>
  <c r="AQ15" i="1" s="1"/>
  <c r="AP15" i="1"/>
  <c r="AP15" i="1" a="1"/>
  <c r="AO15" i="1" a="1"/>
  <c r="AO15" i="1" s="1"/>
  <c r="AR14" i="1"/>
  <c r="AR14" i="1" a="1"/>
  <c r="AQ14" i="1" a="1"/>
  <c r="AQ14" i="1" s="1"/>
  <c r="AP14" i="1"/>
  <c r="AP14" i="1" a="1"/>
  <c r="AO14" i="1" a="1"/>
  <c r="AO14" i="1" s="1"/>
  <c r="AR13" i="1"/>
  <c r="AR13" i="1" a="1"/>
  <c r="AQ13" i="1" a="1"/>
  <c r="AQ13" i="1" s="1"/>
  <c r="AP13" i="1"/>
  <c r="AP13" i="1" a="1"/>
  <c r="AO13" i="1" a="1"/>
  <c r="AO13" i="1" s="1"/>
  <c r="AR12" i="1"/>
  <c r="AR12" i="1" a="1"/>
  <c r="AQ12" i="1" a="1"/>
  <c r="AQ12" i="1" s="1"/>
  <c r="AP12" i="1" a="1"/>
  <c r="AP12" i="1" s="1"/>
  <c r="AO12" i="1" a="1"/>
  <c r="AO12" i="1" s="1"/>
  <c r="AR11" i="1" a="1"/>
  <c r="AR11" i="1" s="1"/>
  <c r="AQ11" i="1" a="1"/>
  <c r="AQ11" i="1" s="1"/>
  <c r="AP11" i="1"/>
  <c r="AP11" i="1" a="1"/>
  <c r="AO11" i="1" a="1"/>
  <c r="AO11" i="1"/>
  <c r="AN11" i="1" a="1"/>
  <c r="AN11" i="1" s="1"/>
  <c r="AM20" i="1"/>
  <c r="AM19" i="1"/>
  <c r="AM18" i="1"/>
  <c r="AM17" i="1"/>
  <c r="AM16" i="1"/>
  <c r="AM15" i="1"/>
  <c r="AM14" i="1"/>
  <c r="AM13" i="1"/>
  <c r="AM12" i="1"/>
  <c r="AM11" i="1"/>
  <c r="AL20" i="1"/>
  <c r="AL19" i="1"/>
  <c r="AL18" i="1"/>
  <c r="AL17" i="1"/>
  <c r="AL16" i="1"/>
  <c r="AL15" i="1"/>
  <c r="AL14" i="1"/>
  <c r="AL13" i="1"/>
  <c r="AL12" i="1"/>
  <c r="AL11" i="1"/>
  <c r="AK20" i="1" a="1"/>
  <c r="AK20" i="1" s="1"/>
  <c r="AJ20" i="1" a="1"/>
  <c r="AJ20" i="1" s="1"/>
  <c r="AI20" i="1"/>
  <c r="AI20" i="1" a="1"/>
  <c r="AH20" i="1" a="1"/>
  <c r="AH20" i="1" s="1"/>
  <c r="AK19" i="1" a="1"/>
  <c r="AK19" i="1" s="1"/>
  <c r="AJ19" i="1" a="1"/>
  <c r="AJ19" i="1" s="1"/>
  <c r="AI19" i="1"/>
  <c r="AI19" i="1" a="1"/>
  <c r="AH19" i="1" a="1"/>
  <c r="AH19" i="1" s="1"/>
  <c r="AK18" i="1" a="1"/>
  <c r="AK18" i="1" s="1"/>
  <c r="AJ18" i="1" a="1"/>
  <c r="AJ18" i="1" s="1"/>
  <c r="AI18" i="1"/>
  <c r="AI18" i="1" a="1"/>
  <c r="AH18" i="1" a="1"/>
  <c r="AH18" i="1" s="1"/>
  <c r="AK17" i="1" a="1"/>
  <c r="AK17" i="1" s="1"/>
  <c r="AJ17" i="1" a="1"/>
  <c r="AJ17" i="1" s="1"/>
  <c r="AI17" i="1"/>
  <c r="AI17" i="1" a="1"/>
  <c r="AH17" i="1" a="1"/>
  <c r="AH17" i="1" s="1"/>
  <c r="AK16" i="1" a="1"/>
  <c r="AK16" i="1" s="1"/>
  <c r="AJ16" i="1" a="1"/>
  <c r="AJ16" i="1" s="1"/>
  <c r="AI16" i="1" a="1"/>
  <c r="AI16" i="1" s="1"/>
  <c r="AH16" i="1" a="1"/>
  <c r="AH16" i="1" s="1"/>
  <c r="AK15" i="1" a="1"/>
  <c r="AK15" i="1" s="1"/>
  <c r="AJ15" i="1" a="1"/>
  <c r="AJ15" i="1" s="1"/>
  <c r="AI15" i="1" a="1"/>
  <c r="AI15" i="1" s="1"/>
  <c r="AH15" i="1" a="1"/>
  <c r="AH15" i="1" s="1"/>
  <c r="AK14" i="1" a="1"/>
  <c r="AK14" i="1" s="1"/>
  <c r="AJ14" i="1" a="1"/>
  <c r="AJ14" i="1" s="1"/>
  <c r="AI14" i="1" a="1"/>
  <c r="AI14" i="1" s="1"/>
  <c r="AH14" i="1" a="1"/>
  <c r="AH14" i="1" s="1"/>
  <c r="AK13" i="1" a="1"/>
  <c r="AK13" i="1" s="1"/>
  <c r="AJ13" i="1" a="1"/>
  <c r="AJ13" i="1" s="1"/>
  <c r="AI13" i="1" a="1"/>
  <c r="AI13" i="1" s="1"/>
  <c r="AH13" i="1" a="1"/>
  <c r="AH13" i="1" s="1"/>
  <c r="AK12" i="1" a="1"/>
  <c r="AK12" i="1" s="1"/>
  <c r="AJ12" i="1" a="1"/>
  <c r="AJ12" i="1" s="1"/>
  <c r="AI12" i="1" a="1"/>
  <c r="AI12" i="1" s="1"/>
  <c r="AH12" i="1" a="1"/>
  <c r="AH12" i="1" s="1"/>
  <c r="AK11" i="1" a="1"/>
  <c r="AK11" i="1" s="1"/>
  <c r="AJ11" i="1" a="1"/>
  <c r="AJ11" i="1" s="1"/>
  <c r="AI11" i="1" a="1"/>
  <c r="AI11" i="1" s="1"/>
  <c r="AH11" i="1" a="1"/>
  <c r="AH11" i="1" s="1"/>
  <c r="AG195" i="1"/>
  <c r="AF195" i="1"/>
  <c r="AE195" i="1"/>
  <c r="AD195" i="1"/>
  <c r="AC195" i="1"/>
  <c r="AB195" i="1"/>
  <c r="AG194" i="1"/>
  <c r="AF194" i="1"/>
  <c r="AE194" i="1"/>
  <c r="AD194" i="1"/>
  <c r="AC194" i="1"/>
  <c r="AB194" i="1"/>
  <c r="AG167" i="1"/>
  <c r="AF167" i="1"/>
  <c r="AE167" i="1"/>
  <c r="AD167" i="1"/>
  <c r="AC167" i="1"/>
  <c r="AB167" i="1"/>
  <c r="AG166" i="1"/>
  <c r="AF166" i="1"/>
  <c r="AE166" i="1"/>
  <c r="AD166" i="1"/>
  <c r="AC166" i="1"/>
  <c r="AB166" i="1"/>
  <c r="AG139" i="1"/>
  <c r="AF139" i="1"/>
  <c r="AE139" i="1"/>
  <c r="AD139" i="1"/>
  <c r="AC139" i="1"/>
  <c r="AB139" i="1"/>
  <c r="AG138" i="1"/>
  <c r="AF138" i="1"/>
  <c r="AE138" i="1"/>
  <c r="AD138" i="1"/>
  <c r="AC138" i="1"/>
  <c r="AB138" i="1"/>
  <c r="AG111" i="1"/>
  <c r="AF111" i="1"/>
  <c r="AE111" i="1"/>
  <c r="AD111" i="1"/>
  <c r="AC111" i="1"/>
  <c r="AB111" i="1"/>
  <c r="AG110" i="1"/>
  <c r="AF110" i="1"/>
  <c r="AE110" i="1"/>
  <c r="AD110" i="1"/>
  <c r="AC110" i="1"/>
  <c r="AB110" i="1"/>
  <c r="AG83" i="1"/>
  <c r="AF83" i="1"/>
  <c r="AE83" i="1"/>
  <c r="AD83" i="1"/>
  <c r="AC83" i="1"/>
  <c r="AB83" i="1"/>
  <c r="AG82" i="1"/>
  <c r="AF82" i="1"/>
  <c r="AE82" i="1"/>
  <c r="AD82" i="1"/>
  <c r="AC82" i="1"/>
  <c r="AB82" i="1"/>
  <c r="AG55" i="1"/>
  <c r="AF55" i="1"/>
  <c r="AE55" i="1"/>
  <c r="AD55" i="1"/>
  <c r="AC55" i="1"/>
  <c r="AB55" i="1"/>
  <c r="AG54" i="1"/>
  <c r="AF54" i="1"/>
  <c r="AE54" i="1"/>
  <c r="AD54" i="1"/>
  <c r="AC54" i="1"/>
  <c r="AB54" i="1"/>
  <c r="AG27" i="1"/>
  <c r="AF27" i="1"/>
  <c r="AG26" i="1"/>
  <c r="AF26" i="1"/>
  <c r="AD27" i="1"/>
  <c r="AC27" i="1"/>
  <c r="AD26" i="1"/>
  <c r="AC26" i="1"/>
  <c r="E16" i="1"/>
  <c r="BE20" i="1"/>
  <c r="E20" i="1" s="1"/>
  <c r="BE19" i="1"/>
  <c r="E19" i="1" s="1"/>
  <c r="BE18" i="1"/>
  <c r="E18" i="1" s="1"/>
  <c r="BE17" i="1"/>
  <c r="E17" i="1" s="1"/>
  <c r="BE16" i="1"/>
  <c r="BE15" i="1"/>
  <c r="E15" i="1" s="1"/>
  <c r="E61" i="2"/>
  <c r="D61" i="2"/>
  <c r="H61" i="2" s="1"/>
  <c r="AB61" i="2" s="1"/>
  <c r="E60" i="2"/>
  <c r="D60" i="2"/>
  <c r="H60" i="2" s="1"/>
  <c r="AK59" i="2"/>
  <c r="E59" i="2"/>
  <c r="D59" i="2"/>
  <c r="H59" i="2" s="1"/>
  <c r="E58" i="2"/>
  <c r="D58" i="2"/>
  <c r="H58" i="2" s="1"/>
  <c r="E57" i="2"/>
  <c r="D57" i="2"/>
  <c r="H57" i="2" s="1"/>
  <c r="E56" i="2"/>
  <c r="D56" i="2"/>
  <c r="H56" i="2" s="1"/>
  <c r="AK55" i="2"/>
  <c r="E55" i="2"/>
  <c r="D55" i="2"/>
  <c r="H55" i="2" s="1"/>
  <c r="AB55" i="2" s="1"/>
  <c r="E54" i="2"/>
  <c r="D54" i="2"/>
  <c r="H54" i="2" s="1"/>
  <c r="E53" i="2"/>
  <c r="D53" i="2"/>
  <c r="H53" i="2" s="1"/>
  <c r="AA53" i="2" s="1"/>
  <c r="E52" i="2"/>
  <c r="D52" i="2"/>
  <c r="H52" i="2" s="1"/>
  <c r="AH52" i="2" s="1"/>
  <c r="E51" i="2"/>
  <c r="D51" i="2"/>
  <c r="H51" i="2" s="1"/>
  <c r="AH51" i="2" s="1"/>
  <c r="E50" i="2"/>
  <c r="D50" i="2"/>
  <c r="H50" i="2" s="1"/>
  <c r="AG49" i="2"/>
  <c r="X49" i="2"/>
  <c r="U49" i="2"/>
  <c r="R49" i="2"/>
  <c r="E49" i="2"/>
  <c r="D49" i="2"/>
  <c r="H49" i="2" s="1"/>
  <c r="L49" i="2" s="1"/>
  <c r="E48" i="2"/>
  <c r="D48" i="2"/>
  <c r="H48" i="2" s="1"/>
  <c r="U48" i="2" s="1"/>
  <c r="E47" i="2"/>
  <c r="D47" i="2"/>
  <c r="H47" i="2" s="1"/>
  <c r="AK47" i="2" s="1"/>
  <c r="AH46" i="2"/>
  <c r="H46" i="2"/>
  <c r="AG46" i="2" s="1"/>
  <c r="E46" i="2"/>
  <c r="D46" i="2"/>
  <c r="E45" i="2"/>
  <c r="D45" i="2"/>
  <c r="H45" i="2" s="1"/>
  <c r="U45" i="2" s="1"/>
  <c r="E44" i="2"/>
  <c r="D44" i="2"/>
  <c r="H44" i="2" s="1"/>
  <c r="U44" i="2" s="1"/>
  <c r="E43" i="2"/>
  <c r="D43" i="2"/>
  <c r="H43" i="2" s="1"/>
  <c r="E42" i="2"/>
  <c r="D42" i="2"/>
  <c r="H42" i="2" s="1"/>
  <c r="AI42" i="2" s="1"/>
  <c r="E41" i="2"/>
  <c r="D41" i="2"/>
  <c r="H41" i="2" s="1"/>
  <c r="L41" i="2" s="1"/>
  <c r="E40" i="2"/>
  <c r="D40" i="2"/>
  <c r="H40" i="2" s="1"/>
  <c r="E39" i="2"/>
  <c r="D39" i="2"/>
  <c r="H39" i="2" s="1"/>
  <c r="AD39" i="2" s="1"/>
  <c r="E38" i="2"/>
  <c r="D38" i="2"/>
  <c r="H38" i="2" s="1"/>
  <c r="AG38" i="2" s="1"/>
  <c r="E37" i="2"/>
  <c r="D37" i="2"/>
  <c r="H37" i="2" s="1"/>
  <c r="AJ37" i="2" s="1"/>
  <c r="E36" i="2"/>
  <c r="D36" i="2"/>
  <c r="H36" i="2" s="1"/>
  <c r="E35" i="2"/>
  <c r="D35" i="2"/>
  <c r="H35" i="2" s="1"/>
  <c r="E34" i="2"/>
  <c r="D34" i="2"/>
  <c r="H34" i="2" s="1"/>
  <c r="AG34" i="2" s="1"/>
  <c r="E33" i="2"/>
  <c r="D33" i="2"/>
  <c r="H33" i="2" s="1"/>
  <c r="Z33" i="2" s="1"/>
  <c r="E32" i="2"/>
  <c r="D32" i="2"/>
  <c r="H32" i="2" s="1"/>
  <c r="AK32" i="2" s="1"/>
  <c r="E31" i="2"/>
  <c r="D31" i="2"/>
  <c r="H31" i="2" s="1"/>
  <c r="E30" i="2"/>
  <c r="D30" i="2"/>
  <c r="H30" i="2" s="1"/>
  <c r="E29" i="2"/>
  <c r="D29" i="2"/>
  <c r="H29" i="2" s="1"/>
  <c r="T29" i="2" s="1"/>
  <c r="E28" i="2"/>
  <c r="D28" i="2"/>
  <c r="H28" i="2" s="1"/>
  <c r="AD28" i="2" s="1"/>
  <c r="E27" i="2"/>
  <c r="D27" i="2"/>
  <c r="H27" i="2" s="1"/>
  <c r="H26" i="2"/>
  <c r="Y26" i="2" s="1"/>
  <c r="E26" i="2"/>
  <c r="D26" i="2"/>
  <c r="E25" i="2"/>
  <c r="D25" i="2"/>
  <c r="H25" i="2" s="1"/>
  <c r="AB25" i="2" s="1"/>
  <c r="E24" i="2"/>
  <c r="D24" i="2"/>
  <c r="H24" i="2" s="1"/>
  <c r="AF24" i="2" s="1"/>
  <c r="J1" i="2"/>
  <c r="K1" i="2" s="1"/>
  <c r="L1" i="2" s="1"/>
  <c r="D2" i="2"/>
  <c r="H2" i="2" s="1"/>
  <c r="E2" i="2"/>
  <c r="D3" i="2"/>
  <c r="H3" i="2" s="1"/>
  <c r="E3" i="2"/>
  <c r="D4" i="2"/>
  <c r="H4" i="2" s="1"/>
  <c r="I4" i="2" s="1"/>
  <c r="E4" i="2"/>
  <c r="D5" i="2"/>
  <c r="H5" i="2" s="1"/>
  <c r="I5" i="2" s="1"/>
  <c r="E5" i="2"/>
  <c r="D6" i="2"/>
  <c r="H6" i="2" s="1"/>
  <c r="E6" i="2"/>
  <c r="D7" i="2"/>
  <c r="H7" i="2" s="1"/>
  <c r="K7" i="2" s="1"/>
  <c r="E7" i="2"/>
  <c r="D8" i="2"/>
  <c r="H8" i="2" s="1"/>
  <c r="I8" i="2" s="1"/>
  <c r="E8" i="2"/>
  <c r="D9" i="2"/>
  <c r="H9" i="2" s="1"/>
  <c r="I9" i="2" s="1"/>
  <c r="E9" i="2"/>
  <c r="D10" i="2"/>
  <c r="H10" i="2" s="1"/>
  <c r="K10" i="2" s="1"/>
  <c r="E10" i="2"/>
  <c r="D11" i="2"/>
  <c r="H11" i="2" s="1"/>
  <c r="K11" i="2" s="1"/>
  <c r="E11" i="2"/>
  <c r="D12" i="2"/>
  <c r="H12" i="2" s="1"/>
  <c r="E12" i="2"/>
  <c r="D13" i="2"/>
  <c r="H13" i="2" s="1"/>
  <c r="I13" i="2" s="1"/>
  <c r="E13" i="2"/>
  <c r="D14" i="2"/>
  <c r="H14" i="2" s="1"/>
  <c r="L14" i="2" s="1"/>
  <c r="E14" i="2"/>
  <c r="D15" i="2"/>
  <c r="H15" i="2" s="1"/>
  <c r="K15" i="2" s="1"/>
  <c r="E15" i="2"/>
  <c r="D16" i="2"/>
  <c r="H16" i="2" s="1"/>
  <c r="E16" i="2"/>
  <c r="D17" i="2"/>
  <c r="H17" i="2" s="1"/>
  <c r="I17" i="2" s="1"/>
  <c r="E17" i="2"/>
  <c r="D18" i="2"/>
  <c r="H18" i="2" s="1"/>
  <c r="E18" i="2"/>
  <c r="D19" i="2"/>
  <c r="H19" i="2" s="1"/>
  <c r="E19" i="2"/>
  <c r="D20" i="2"/>
  <c r="H20" i="2" s="1"/>
  <c r="E20" i="2"/>
  <c r="D21" i="2"/>
  <c r="H21" i="2" s="1"/>
  <c r="I21" i="2" s="1"/>
  <c r="E21" i="2"/>
  <c r="D22" i="2"/>
  <c r="H22" i="2" s="1"/>
  <c r="E22" i="2"/>
  <c r="D23" i="2"/>
  <c r="H23" i="2" s="1"/>
  <c r="I23" i="2" s="1"/>
  <c r="E23" i="2"/>
  <c r="AE20" i="1"/>
  <c r="AD20" i="1"/>
  <c r="AC20" i="1"/>
  <c r="AG20" i="1" s="1"/>
  <c r="AB20" i="1"/>
  <c r="AF20" i="1" s="1"/>
  <c r="AE19" i="1"/>
  <c r="AD19" i="1"/>
  <c r="AC19" i="1"/>
  <c r="AG19" i="1" s="1"/>
  <c r="AB19" i="1"/>
  <c r="AF19" i="1" s="1"/>
  <c r="AN19" i="1" s="1" a="1"/>
  <c r="AN19" i="1" s="1"/>
  <c r="AE18" i="1"/>
  <c r="AD18" i="1"/>
  <c r="AC18" i="1"/>
  <c r="AG18" i="1" s="1"/>
  <c r="AU18" i="1" s="1" a="1"/>
  <c r="AU18" i="1" s="1"/>
  <c r="AB18" i="1"/>
  <c r="AF18" i="1" s="1"/>
  <c r="AE17" i="1"/>
  <c r="AD17" i="1"/>
  <c r="AC17" i="1"/>
  <c r="AG17" i="1" s="1"/>
  <c r="AB17" i="1"/>
  <c r="AF17" i="1" s="1"/>
  <c r="AE16" i="1"/>
  <c r="AD16" i="1"/>
  <c r="AC16" i="1"/>
  <c r="AG16" i="1" s="1"/>
  <c r="AB16" i="1"/>
  <c r="AF16" i="1" s="1"/>
  <c r="AE15" i="1"/>
  <c r="AD15" i="1"/>
  <c r="AC15" i="1"/>
  <c r="AG15" i="1" s="1"/>
  <c r="AB15" i="1"/>
  <c r="AF15" i="1" s="1"/>
  <c r="U216" i="1"/>
  <c r="R216" i="1"/>
  <c r="O216" i="1"/>
  <c r="C216" i="1"/>
  <c r="AB216" i="1" s="1"/>
  <c r="U215" i="1"/>
  <c r="R215" i="1"/>
  <c r="O215" i="1"/>
  <c r="C215" i="1"/>
  <c r="AB215" i="1" s="1"/>
  <c r="U214" i="1"/>
  <c r="R214" i="1"/>
  <c r="O214" i="1"/>
  <c r="C214" i="1"/>
  <c r="AB214" i="1" s="1"/>
  <c r="U213" i="1"/>
  <c r="R213" i="1"/>
  <c r="O213" i="1"/>
  <c r="C213" i="1"/>
  <c r="AB213" i="1" s="1"/>
  <c r="U212" i="1"/>
  <c r="R212" i="1"/>
  <c r="O212" i="1"/>
  <c r="C212" i="1"/>
  <c r="AB212" i="1" s="1"/>
  <c r="U211" i="1"/>
  <c r="R211" i="1"/>
  <c r="O211" i="1"/>
  <c r="C211" i="1"/>
  <c r="AB211" i="1" s="1"/>
  <c r="U210" i="1"/>
  <c r="R210" i="1"/>
  <c r="O210" i="1"/>
  <c r="C210" i="1"/>
  <c r="AB210" i="1" s="1"/>
  <c r="U209" i="1"/>
  <c r="R209" i="1"/>
  <c r="O209" i="1"/>
  <c r="C209" i="1"/>
  <c r="AB209" i="1" s="1"/>
  <c r="U208" i="1"/>
  <c r="R208" i="1"/>
  <c r="O208" i="1"/>
  <c r="C208" i="1"/>
  <c r="AB208" i="1" s="1"/>
  <c r="U207" i="1"/>
  <c r="R207" i="1"/>
  <c r="O207" i="1"/>
  <c r="C207" i="1"/>
  <c r="AB207" i="1" s="1"/>
  <c r="U206" i="1"/>
  <c r="R206" i="1"/>
  <c r="O206" i="1"/>
  <c r="C206" i="1"/>
  <c r="AB206" i="1" s="1"/>
  <c r="U205" i="1"/>
  <c r="R205" i="1"/>
  <c r="O205" i="1"/>
  <c r="C205" i="1"/>
  <c r="AB205" i="1" s="1"/>
  <c r="U204" i="1"/>
  <c r="R204" i="1"/>
  <c r="O204" i="1"/>
  <c r="C204" i="1"/>
  <c r="AB204" i="1" s="1"/>
  <c r="U203" i="1"/>
  <c r="R203" i="1"/>
  <c r="O203" i="1"/>
  <c r="C203" i="1"/>
  <c r="AB203" i="1" s="1"/>
  <c r="U202" i="1"/>
  <c r="R202" i="1"/>
  <c r="O202" i="1"/>
  <c r="C202" i="1"/>
  <c r="AB202" i="1" s="1"/>
  <c r="U201" i="1"/>
  <c r="R201" i="1"/>
  <c r="O201" i="1"/>
  <c r="C201" i="1"/>
  <c r="AB201" i="1" s="1"/>
  <c r="L194" i="1"/>
  <c r="K194" i="1"/>
  <c r="I194" i="1"/>
  <c r="H194" i="1"/>
  <c r="L193" i="1"/>
  <c r="K193" i="1"/>
  <c r="I193" i="1"/>
  <c r="H193" i="1"/>
  <c r="U188" i="1"/>
  <c r="R188" i="1"/>
  <c r="O188" i="1"/>
  <c r="C188" i="1"/>
  <c r="AB188" i="1" s="1"/>
  <c r="AC188" i="1" s="1"/>
  <c r="AD188" i="1" s="1"/>
  <c r="AE188" i="1" s="1"/>
  <c r="U187" i="1"/>
  <c r="R187" i="1"/>
  <c r="O187" i="1"/>
  <c r="C187" i="1"/>
  <c r="AB187" i="1" s="1"/>
  <c r="U186" i="1"/>
  <c r="R186" i="1"/>
  <c r="O186" i="1"/>
  <c r="C186" i="1"/>
  <c r="AB186" i="1" s="1"/>
  <c r="U185" i="1"/>
  <c r="R185" i="1"/>
  <c r="O185" i="1"/>
  <c r="C185" i="1"/>
  <c r="AB185" i="1" s="1"/>
  <c r="U184" i="1"/>
  <c r="R184" i="1"/>
  <c r="O184" i="1"/>
  <c r="C184" i="1"/>
  <c r="AB184" i="1" s="1"/>
  <c r="U183" i="1"/>
  <c r="R183" i="1"/>
  <c r="O183" i="1"/>
  <c r="C183" i="1"/>
  <c r="AB183" i="1" s="1"/>
  <c r="U182" i="1"/>
  <c r="R182" i="1"/>
  <c r="O182" i="1"/>
  <c r="C182" i="1"/>
  <c r="AB182" i="1" s="1"/>
  <c r="U181" i="1"/>
  <c r="R181" i="1"/>
  <c r="O181" i="1"/>
  <c r="C181" i="1"/>
  <c r="AB181" i="1" s="1"/>
  <c r="U180" i="1"/>
  <c r="R180" i="1"/>
  <c r="O180" i="1"/>
  <c r="C180" i="1"/>
  <c r="AB180" i="1" s="1"/>
  <c r="AJ180" i="1" s="1"/>
  <c r="U179" i="1"/>
  <c r="R179" i="1"/>
  <c r="O179" i="1"/>
  <c r="C179" i="1"/>
  <c r="AB179" i="1" s="1"/>
  <c r="U178" i="1"/>
  <c r="R178" i="1"/>
  <c r="O178" i="1"/>
  <c r="C178" i="1"/>
  <c r="AB178" i="1" s="1"/>
  <c r="U177" i="1"/>
  <c r="R177" i="1"/>
  <c r="O177" i="1"/>
  <c r="C177" i="1"/>
  <c r="AB177" i="1" s="1"/>
  <c r="U176" i="1"/>
  <c r="R176" i="1"/>
  <c r="O176" i="1"/>
  <c r="C176" i="1"/>
  <c r="AB176" i="1" s="1"/>
  <c r="U175" i="1"/>
  <c r="R175" i="1"/>
  <c r="O175" i="1"/>
  <c r="C175" i="1"/>
  <c r="AB175" i="1" s="1"/>
  <c r="U174" i="1"/>
  <c r="R174" i="1"/>
  <c r="O174" i="1"/>
  <c r="C174" i="1"/>
  <c r="AB174" i="1" s="1"/>
  <c r="AC174" i="1" s="1"/>
  <c r="C173" i="1"/>
  <c r="AB173" i="1" s="1"/>
  <c r="L166" i="1"/>
  <c r="K166" i="1"/>
  <c r="I166" i="1"/>
  <c r="H166" i="1"/>
  <c r="L165" i="1"/>
  <c r="K165" i="1"/>
  <c r="I165" i="1"/>
  <c r="H165" i="1"/>
  <c r="U160" i="1"/>
  <c r="R160" i="1"/>
  <c r="O160" i="1"/>
  <c r="C160" i="1"/>
  <c r="AB160" i="1" s="1"/>
  <c r="AJ160" i="1" s="1"/>
  <c r="AK160" i="1" s="1"/>
  <c r="AL160" i="1" s="1"/>
  <c r="U159" i="1"/>
  <c r="R159" i="1"/>
  <c r="O159" i="1"/>
  <c r="C159" i="1"/>
  <c r="AB159" i="1" s="1"/>
  <c r="U158" i="1"/>
  <c r="R158" i="1"/>
  <c r="O158" i="1"/>
  <c r="C158" i="1"/>
  <c r="AB158" i="1" s="1"/>
  <c r="U157" i="1"/>
  <c r="R157" i="1"/>
  <c r="O157" i="1"/>
  <c r="C157" i="1"/>
  <c r="AB157" i="1" s="1"/>
  <c r="AJ157" i="1" s="1"/>
  <c r="AK157" i="1" s="1"/>
  <c r="AL157" i="1" s="1"/>
  <c r="U156" i="1"/>
  <c r="R156" i="1"/>
  <c r="O156" i="1"/>
  <c r="C156" i="1"/>
  <c r="AB156" i="1" s="1"/>
  <c r="AJ156" i="1" s="1"/>
  <c r="AK156" i="1" s="1"/>
  <c r="AL156" i="1" s="1"/>
  <c r="U155" i="1"/>
  <c r="R155" i="1"/>
  <c r="O155" i="1"/>
  <c r="C155" i="1"/>
  <c r="AB155" i="1" s="1"/>
  <c r="U154" i="1"/>
  <c r="R154" i="1"/>
  <c r="O154" i="1"/>
  <c r="C154" i="1"/>
  <c r="AB154" i="1" s="1"/>
  <c r="AJ154" i="1" s="1"/>
  <c r="U153" i="1"/>
  <c r="R153" i="1"/>
  <c r="O153" i="1"/>
  <c r="C153" i="1"/>
  <c r="AB153" i="1" s="1"/>
  <c r="AJ153" i="1" s="1"/>
  <c r="U152" i="1"/>
  <c r="R152" i="1"/>
  <c r="O152" i="1"/>
  <c r="C152" i="1"/>
  <c r="AB152" i="1" s="1"/>
  <c r="AJ152" i="1" s="1"/>
  <c r="U151" i="1"/>
  <c r="R151" i="1"/>
  <c r="O151" i="1"/>
  <c r="C151" i="1"/>
  <c r="AB151" i="1" s="1"/>
  <c r="AC151" i="1" s="1"/>
  <c r="U150" i="1"/>
  <c r="R150" i="1"/>
  <c r="O150" i="1"/>
  <c r="C150" i="1"/>
  <c r="AB150" i="1" s="1"/>
  <c r="AJ150" i="1" s="1"/>
  <c r="U149" i="1"/>
  <c r="R149" i="1"/>
  <c r="O149" i="1"/>
  <c r="C149" i="1"/>
  <c r="AB149" i="1" s="1"/>
  <c r="AC149" i="1" s="1"/>
  <c r="U148" i="1"/>
  <c r="R148" i="1"/>
  <c r="O148" i="1"/>
  <c r="C148" i="1"/>
  <c r="AB148" i="1" s="1"/>
  <c r="AC148" i="1" s="1"/>
  <c r="U147" i="1"/>
  <c r="R147" i="1"/>
  <c r="O147" i="1"/>
  <c r="C147" i="1"/>
  <c r="AB147" i="1" s="1"/>
  <c r="AC147" i="1" s="1"/>
  <c r="U146" i="1"/>
  <c r="R146" i="1"/>
  <c r="O146" i="1"/>
  <c r="C146" i="1"/>
  <c r="AB146" i="1" s="1"/>
  <c r="AC146" i="1" s="1"/>
  <c r="C145" i="1"/>
  <c r="AB145" i="1" s="1"/>
  <c r="AC145" i="1" s="1"/>
  <c r="L138" i="1"/>
  <c r="K138" i="1"/>
  <c r="I138" i="1"/>
  <c r="H138" i="1"/>
  <c r="L137" i="1"/>
  <c r="K137" i="1"/>
  <c r="I137" i="1"/>
  <c r="H137" i="1"/>
  <c r="U132" i="1"/>
  <c r="R132" i="1"/>
  <c r="O132" i="1"/>
  <c r="C132" i="1"/>
  <c r="AB132" i="1" s="1"/>
  <c r="AC132" i="1" s="1"/>
  <c r="AD132" i="1" s="1"/>
  <c r="AE132" i="1" s="1"/>
  <c r="C131" i="1"/>
  <c r="AB131" i="1" s="1"/>
  <c r="R130" i="1"/>
  <c r="C130" i="1"/>
  <c r="AB130" i="1" s="1"/>
  <c r="AJ130" i="1" s="1"/>
  <c r="C129" i="1"/>
  <c r="AB129" i="1" s="1"/>
  <c r="C128" i="1"/>
  <c r="AB128" i="1" s="1"/>
  <c r="AJ128" i="1" s="1"/>
  <c r="C127" i="1"/>
  <c r="AB127" i="1" s="1"/>
  <c r="C126" i="1"/>
  <c r="AB126" i="1" s="1"/>
  <c r="C125" i="1"/>
  <c r="AB125" i="1" s="1"/>
  <c r="R124" i="1"/>
  <c r="C124" i="1"/>
  <c r="AB124" i="1" s="1"/>
  <c r="R123" i="1"/>
  <c r="C123" i="1"/>
  <c r="AB123" i="1" s="1"/>
  <c r="C122" i="1"/>
  <c r="AB122" i="1" s="1"/>
  <c r="C121" i="1"/>
  <c r="AB121" i="1" s="1"/>
  <c r="C120" i="1"/>
  <c r="AB120" i="1" s="1"/>
  <c r="C119" i="1"/>
  <c r="AB119" i="1" s="1"/>
  <c r="C118" i="1"/>
  <c r="AB118" i="1" s="1"/>
  <c r="C117" i="1"/>
  <c r="AB117" i="1" s="1"/>
  <c r="L110" i="1"/>
  <c r="K110" i="1"/>
  <c r="I110" i="1"/>
  <c r="H110" i="1"/>
  <c r="L109" i="1"/>
  <c r="K109" i="1"/>
  <c r="I109" i="1"/>
  <c r="H109" i="1"/>
  <c r="U104" i="1"/>
  <c r="R104" i="1"/>
  <c r="O104" i="1"/>
  <c r="C104" i="1"/>
  <c r="AB104" i="1" s="1"/>
  <c r="AC104" i="1" s="1"/>
  <c r="AD104" i="1" s="1"/>
  <c r="AE104" i="1" s="1"/>
  <c r="U103" i="1"/>
  <c r="R103" i="1"/>
  <c r="O103" i="1"/>
  <c r="C103" i="1"/>
  <c r="AB103" i="1" s="1"/>
  <c r="AJ103" i="1" s="1"/>
  <c r="AK103" i="1" s="1"/>
  <c r="AL103" i="1" s="1"/>
  <c r="U102" i="1"/>
  <c r="R102" i="1"/>
  <c r="O102" i="1"/>
  <c r="C102" i="1"/>
  <c r="AB102" i="1" s="1"/>
  <c r="AC102" i="1" s="1"/>
  <c r="AD102" i="1" s="1"/>
  <c r="AE102" i="1" s="1"/>
  <c r="U101" i="1"/>
  <c r="R101" i="1"/>
  <c r="O101" i="1"/>
  <c r="C101" i="1"/>
  <c r="AB101" i="1" s="1"/>
  <c r="AJ101" i="1" s="1"/>
  <c r="AK101" i="1" s="1"/>
  <c r="AL101" i="1" s="1"/>
  <c r="U100" i="1"/>
  <c r="R100" i="1"/>
  <c r="O100" i="1"/>
  <c r="C100" i="1"/>
  <c r="AB100" i="1" s="1"/>
  <c r="AC100" i="1" s="1"/>
  <c r="AD100" i="1" s="1"/>
  <c r="AE100" i="1" s="1"/>
  <c r="U99" i="1"/>
  <c r="R99" i="1"/>
  <c r="O99" i="1"/>
  <c r="C99" i="1"/>
  <c r="AB99" i="1" s="1"/>
  <c r="C98" i="1"/>
  <c r="AB98" i="1" s="1"/>
  <c r="AC98" i="1" s="1"/>
  <c r="C97" i="1"/>
  <c r="AB97" i="1" s="1"/>
  <c r="AJ97" i="1" s="1"/>
  <c r="C96" i="1"/>
  <c r="AB96" i="1" s="1"/>
  <c r="AC96" i="1" s="1"/>
  <c r="C95" i="1"/>
  <c r="AB95" i="1" s="1"/>
  <c r="AJ95" i="1" s="1"/>
  <c r="C94" i="1"/>
  <c r="AB94" i="1" s="1"/>
  <c r="AJ94" i="1" s="1"/>
  <c r="R93" i="1"/>
  <c r="C93" i="1"/>
  <c r="AB93" i="1" s="1"/>
  <c r="AJ93" i="1" s="1"/>
  <c r="R92" i="1"/>
  <c r="C92" i="1"/>
  <c r="AB92" i="1" s="1"/>
  <c r="AJ92" i="1" s="1"/>
  <c r="C91" i="1"/>
  <c r="AB91" i="1" s="1"/>
  <c r="AJ91" i="1" s="1"/>
  <c r="R90" i="1"/>
  <c r="C90" i="1"/>
  <c r="AB90" i="1" s="1"/>
  <c r="AJ90" i="1" s="1"/>
  <c r="R89" i="1"/>
  <c r="C89" i="1"/>
  <c r="AB89" i="1" s="1"/>
  <c r="AJ89" i="1" s="1"/>
  <c r="L82" i="1"/>
  <c r="K82" i="1"/>
  <c r="I82" i="1"/>
  <c r="H82" i="1"/>
  <c r="L81" i="1"/>
  <c r="K81" i="1"/>
  <c r="I81" i="1"/>
  <c r="H81" i="1"/>
  <c r="AE14" i="1"/>
  <c r="AE13" i="1"/>
  <c r="AE12" i="1"/>
  <c r="AE11" i="1"/>
  <c r="AD14" i="1"/>
  <c r="AD13" i="1"/>
  <c r="AD12" i="1"/>
  <c r="AD11" i="1"/>
  <c r="AC14" i="1"/>
  <c r="AG14" i="1" s="1"/>
  <c r="AC13" i="1"/>
  <c r="AG13" i="1" s="1"/>
  <c r="AC12" i="1"/>
  <c r="AG12" i="1" s="1"/>
  <c r="AC11" i="1"/>
  <c r="AG11" i="1" s="1"/>
  <c r="AB14" i="1"/>
  <c r="AF14" i="1" s="1"/>
  <c r="AB13" i="1"/>
  <c r="AF13" i="1" s="1"/>
  <c r="AB12" i="1"/>
  <c r="AF12" i="1" s="1"/>
  <c r="AB11" i="1"/>
  <c r="U76" i="1"/>
  <c r="R76" i="1"/>
  <c r="O76" i="1"/>
  <c r="C76" i="1"/>
  <c r="AB76" i="1" s="1"/>
  <c r="U75" i="1"/>
  <c r="R75" i="1"/>
  <c r="O75" i="1"/>
  <c r="C75" i="1"/>
  <c r="AB75" i="1" s="1"/>
  <c r="U74" i="1"/>
  <c r="R74" i="1"/>
  <c r="O74" i="1"/>
  <c r="C74" i="1"/>
  <c r="AB74" i="1" s="1"/>
  <c r="U73" i="1"/>
  <c r="R73" i="1"/>
  <c r="O73" i="1"/>
  <c r="C73" i="1"/>
  <c r="AB73" i="1" s="1"/>
  <c r="U72" i="1"/>
  <c r="R72" i="1"/>
  <c r="O72" i="1"/>
  <c r="C72" i="1"/>
  <c r="AB72" i="1" s="1"/>
  <c r="U71" i="1"/>
  <c r="R71" i="1"/>
  <c r="O71" i="1"/>
  <c r="C71" i="1"/>
  <c r="AB71" i="1" s="1"/>
  <c r="U70" i="1"/>
  <c r="R70" i="1"/>
  <c r="O70" i="1"/>
  <c r="C70" i="1"/>
  <c r="AB70" i="1" s="1"/>
  <c r="U69" i="1"/>
  <c r="R69" i="1"/>
  <c r="O69" i="1"/>
  <c r="C69" i="1"/>
  <c r="AB69" i="1" s="1"/>
  <c r="AJ69" i="1" s="1"/>
  <c r="AK69" i="1" s="1"/>
  <c r="AL69" i="1" s="1"/>
  <c r="C68" i="1"/>
  <c r="AB68" i="1" s="1"/>
  <c r="C67" i="1"/>
  <c r="AB67" i="1" s="1"/>
  <c r="C66" i="1"/>
  <c r="AB66" i="1" s="1"/>
  <c r="C65" i="1"/>
  <c r="AB65" i="1" s="1"/>
  <c r="C64" i="1"/>
  <c r="AB64" i="1" s="1"/>
  <c r="R63" i="1"/>
  <c r="C63" i="1"/>
  <c r="AB63" i="1" s="1"/>
  <c r="AC63" i="1" s="1"/>
  <c r="C62" i="1"/>
  <c r="AB62" i="1" s="1"/>
  <c r="C61" i="1"/>
  <c r="AB61" i="1" s="1"/>
  <c r="AC61" i="1" s="1"/>
  <c r="L54" i="1"/>
  <c r="K54" i="1"/>
  <c r="I54" i="1"/>
  <c r="H54" i="1"/>
  <c r="L53" i="1"/>
  <c r="K53" i="1"/>
  <c r="I53" i="1"/>
  <c r="H53" i="1"/>
  <c r="U48" i="1"/>
  <c r="U47" i="1"/>
  <c r="U46" i="1"/>
  <c r="U45" i="1"/>
  <c r="U44" i="1"/>
  <c r="U43" i="1"/>
  <c r="U42" i="1"/>
  <c r="R48" i="1"/>
  <c r="R47" i="1"/>
  <c r="R46" i="1"/>
  <c r="R45" i="1"/>
  <c r="R44" i="1"/>
  <c r="R43" i="1"/>
  <c r="R42" i="1"/>
  <c r="O48" i="1"/>
  <c r="O47" i="1"/>
  <c r="O46" i="1"/>
  <c r="O45" i="1"/>
  <c r="O44" i="1"/>
  <c r="O43" i="1"/>
  <c r="O42" i="1"/>
  <c r="L26" i="1"/>
  <c r="K26" i="1"/>
  <c r="L25" i="1"/>
  <c r="K25" i="1"/>
  <c r="I26" i="1"/>
  <c r="I25" i="1"/>
  <c r="H26" i="1"/>
  <c r="H25" i="1"/>
  <c r="G9" i="1"/>
  <c r="G7" i="1"/>
  <c r="G8" i="1"/>
  <c r="C48" i="1"/>
  <c r="AB48" i="1" s="1"/>
  <c r="AC48" i="1" s="1"/>
  <c r="C47" i="1"/>
  <c r="C46" i="1"/>
  <c r="AB46" i="1" s="1"/>
  <c r="AC46" i="1" s="1"/>
  <c r="C45" i="1"/>
  <c r="AB45" i="1" s="1"/>
  <c r="AC45" i="1" s="1"/>
  <c r="C44" i="1"/>
  <c r="AB44" i="1" s="1"/>
  <c r="AC44" i="1" s="1"/>
  <c r="C43" i="1"/>
  <c r="C42" i="1"/>
  <c r="AB42" i="1" s="1"/>
  <c r="AC42" i="1" s="1"/>
  <c r="C41" i="1"/>
  <c r="C40" i="1"/>
  <c r="AB40" i="1" s="1"/>
  <c r="AC40" i="1" s="1"/>
  <c r="C39" i="1"/>
  <c r="AB39" i="1" s="1"/>
  <c r="AC39" i="1" s="1"/>
  <c r="C38" i="1"/>
  <c r="AB38" i="1" s="1"/>
  <c r="AC38" i="1" s="1"/>
  <c r="C37" i="1"/>
  <c r="AB37" i="1" s="1"/>
  <c r="AC37" i="1" s="1"/>
  <c r="C36" i="1"/>
  <c r="AB36" i="1" s="1"/>
  <c r="AC36" i="1" s="1"/>
  <c r="C35" i="1"/>
  <c r="C34" i="1"/>
  <c r="AB34" i="1" s="1"/>
  <c r="AC34" i="1" s="1"/>
  <c r="C33" i="1"/>
  <c r="AB33" i="1" s="1"/>
  <c r="AC33" i="1" s="1"/>
  <c r="H139" i="1" l="1"/>
  <c r="L195" i="1"/>
  <c r="H167" i="1"/>
  <c r="H195" i="1"/>
  <c r="I195" i="1"/>
  <c r="AD46" i="1"/>
  <c r="AE46" i="1" s="1"/>
  <c r="AD48" i="1"/>
  <c r="AE48" i="1" s="1"/>
  <c r="AJ44" i="1"/>
  <c r="AJ45" i="1"/>
  <c r="AK45" i="1" s="1"/>
  <c r="AL45" i="1" s="1"/>
  <c r="AC157" i="1"/>
  <c r="AD157" i="1" s="1"/>
  <c r="AE157" i="1" s="1"/>
  <c r="K139" i="1"/>
  <c r="W132" i="1"/>
  <c r="K83" i="1"/>
  <c r="AC101" i="1"/>
  <c r="AD101" i="1" s="1"/>
  <c r="AE101" i="1" s="1"/>
  <c r="AA11" i="1"/>
  <c r="AA13" i="1"/>
  <c r="AA14" i="1"/>
  <c r="AA15" i="1"/>
  <c r="AA16" i="1"/>
  <c r="AA17" i="1"/>
  <c r="AA18" i="1"/>
  <c r="AA19" i="1"/>
  <c r="AA12" i="1"/>
  <c r="AA20" i="1"/>
  <c r="AG50" i="2"/>
  <c r="W50" i="2"/>
  <c r="Y50" i="2"/>
  <c r="Q40" i="2"/>
  <c r="P40" i="2"/>
  <c r="AD40" i="2"/>
  <c r="T40" i="2"/>
  <c r="AE40" i="2"/>
  <c r="J46" i="2"/>
  <c r="S48" i="2"/>
  <c r="AK44" i="2"/>
  <c r="P46" i="2"/>
  <c r="P47" i="2"/>
  <c r="X48" i="2"/>
  <c r="M47" i="2"/>
  <c r="K37" i="2"/>
  <c r="S46" i="2"/>
  <c r="R47" i="2"/>
  <c r="N46" i="2"/>
  <c r="S37" i="2"/>
  <c r="AB46" i="2"/>
  <c r="V47" i="2"/>
  <c r="AF46" i="2"/>
  <c r="AH47" i="2"/>
  <c r="N49" i="2"/>
  <c r="AG53" i="2"/>
  <c r="AD43" i="2"/>
  <c r="P43" i="2"/>
  <c r="T43" i="2"/>
  <c r="R43" i="2"/>
  <c r="AC43" i="2"/>
  <c r="M43" i="2"/>
  <c r="AH43" i="2"/>
  <c r="AB43" i="2"/>
  <c r="L43" i="2"/>
  <c r="AK43" i="2"/>
  <c r="U43" i="2"/>
  <c r="AE43" i="2"/>
  <c r="Y43" i="2"/>
  <c r="J43" i="2"/>
  <c r="AL43" i="2"/>
  <c r="V43" i="2"/>
  <c r="I43" i="2"/>
  <c r="G43" i="2" s="1"/>
  <c r="AJ58" i="2"/>
  <c r="AA58" i="2"/>
  <c r="AF58" i="2"/>
  <c r="J58" i="2"/>
  <c r="AE58" i="2"/>
  <c r="Y58" i="2"/>
  <c r="T58" i="2"/>
  <c r="I58" i="2"/>
  <c r="G58" i="2" s="1"/>
  <c r="S58" i="2"/>
  <c r="Q58" i="2"/>
  <c r="AI58" i="2"/>
  <c r="O58" i="2"/>
  <c r="AG54" i="2"/>
  <c r="AF54" i="2"/>
  <c r="N54" i="2"/>
  <c r="AL54" i="2"/>
  <c r="AJ54" i="2"/>
  <c r="R54" i="2"/>
  <c r="AB54" i="2"/>
  <c r="J54" i="2"/>
  <c r="AA54" i="2"/>
  <c r="I54" i="2"/>
  <c r="AH54" i="2"/>
  <c r="P54" i="2"/>
  <c r="Y54" i="2"/>
  <c r="W54" i="2"/>
  <c r="S54" i="2"/>
  <c r="AK35" i="2"/>
  <c r="V35" i="2"/>
  <c r="O35" i="2"/>
  <c r="N35" i="2"/>
  <c r="AE35" i="2"/>
  <c r="AD35" i="2"/>
  <c r="W35" i="2"/>
  <c r="AL35" i="2"/>
  <c r="AI61" i="2"/>
  <c r="J61" i="2"/>
  <c r="AF40" i="2"/>
  <c r="R42" i="2"/>
  <c r="R46" i="2"/>
  <c r="AJ46" i="2"/>
  <c r="AE47" i="2"/>
  <c r="AD49" i="2"/>
  <c r="J50" i="2"/>
  <c r="AB50" i="2"/>
  <c r="M51" i="2"/>
  <c r="AD52" i="2"/>
  <c r="M61" i="2"/>
  <c r="K38" i="2"/>
  <c r="S42" i="2"/>
  <c r="AL46" i="2"/>
  <c r="N50" i="2"/>
  <c r="AF50" i="2"/>
  <c r="P51" i="2"/>
  <c r="R61" i="2"/>
  <c r="AK51" i="2"/>
  <c r="Q42" i="2"/>
  <c r="U38" i="2"/>
  <c r="AF42" i="2"/>
  <c r="W46" i="2"/>
  <c r="I49" i="2"/>
  <c r="G49" i="2" s="1"/>
  <c r="AJ49" i="2"/>
  <c r="P50" i="2"/>
  <c r="AH50" i="2"/>
  <c r="R51" i="2"/>
  <c r="R55" i="2"/>
  <c r="U61" i="2"/>
  <c r="AL61" i="2"/>
  <c r="I50" i="2"/>
  <c r="AH42" i="2"/>
  <c r="S44" i="2"/>
  <c r="Y46" i="2"/>
  <c r="R50" i="2"/>
  <c r="AJ50" i="2"/>
  <c r="V51" i="2"/>
  <c r="AA61" i="2"/>
  <c r="AA50" i="2"/>
  <c r="I51" i="2"/>
  <c r="G51" i="2" s="1"/>
  <c r="I46" i="2"/>
  <c r="AA46" i="2"/>
  <c r="S50" i="2"/>
  <c r="AL50" i="2"/>
  <c r="AC61" i="2"/>
  <c r="AL27" i="2"/>
  <c r="W27" i="2"/>
  <c r="O27" i="2"/>
  <c r="V27" i="2"/>
  <c r="P27" i="2"/>
  <c r="P26" i="2"/>
  <c r="Q26" i="2"/>
  <c r="K29" i="2"/>
  <c r="AH26" i="2"/>
  <c r="AB29" i="2"/>
  <c r="L32" i="2"/>
  <c r="AH29" i="2"/>
  <c r="AG26" i="2"/>
  <c r="L28" i="2"/>
  <c r="L29" i="2"/>
  <c r="AC28" i="2"/>
  <c r="O31" i="2"/>
  <c r="AL31" i="2"/>
  <c r="N31" i="2"/>
  <c r="AF31" i="2"/>
  <c r="AD31" i="2"/>
  <c r="X31" i="2"/>
  <c r="W31" i="2"/>
  <c r="V31" i="2"/>
  <c r="P31" i="2"/>
  <c r="Y30" i="2"/>
  <c r="P30" i="2"/>
  <c r="J30" i="2"/>
  <c r="Q30" i="2"/>
  <c r="AH30" i="2"/>
  <c r="AG30" i="2"/>
  <c r="AH25" i="2"/>
  <c r="P34" i="2"/>
  <c r="I24" i="2"/>
  <c r="J25" i="2"/>
  <c r="X27" i="2"/>
  <c r="AI29" i="2"/>
  <c r="Q34" i="2"/>
  <c r="L24" i="2"/>
  <c r="N25" i="2"/>
  <c r="AD27" i="2"/>
  <c r="X34" i="2"/>
  <c r="U24" i="2"/>
  <c r="S25" i="2"/>
  <c r="AF27" i="2"/>
  <c r="V24" i="2"/>
  <c r="T25" i="2"/>
  <c r="J26" i="2"/>
  <c r="N27" i="2"/>
  <c r="J29" i="2"/>
  <c r="AA33" i="2"/>
  <c r="AE24" i="2"/>
  <c r="U25" i="2"/>
  <c r="AI25" i="2"/>
  <c r="AD25" i="2"/>
  <c r="AI36" i="2"/>
  <c r="AA36" i="2"/>
  <c r="S36" i="2"/>
  <c r="K36" i="2"/>
  <c r="AH36" i="2"/>
  <c r="Z36" i="2"/>
  <c r="R36" i="2"/>
  <c r="J36" i="2"/>
  <c r="AG36" i="2"/>
  <c r="Y36" i="2"/>
  <c r="Q36" i="2"/>
  <c r="I36" i="2"/>
  <c r="AF36" i="2"/>
  <c r="X36" i="2"/>
  <c r="P36" i="2"/>
  <c r="AE36" i="2"/>
  <c r="W36" i="2"/>
  <c r="O36" i="2"/>
  <c r="AL36" i="2"/>
  <c r="AD36" i="2"/>
  <c r="V36" i="2"/>
  <c r="N36" i="2"/>
  <c r="AJ36" i="2"/>
  <c r="AB36" i="2"/>
  <c r="T36" i="2"/>
  <c r="L36" i="2"/>
  <c r="AI24" i="2"/>
  <c r="AA24" i="2"/>
  <c r="S24" i="2"/>
  <c r="K24" i="2"/>
  <c r="AH24" i="2"/>
  <c r="Z24" i="2"/>
  <c r="R24" i="2"/>
  <c r="J24" i="2"/>
  <c r="T24" i="2"/>
  <c r="AD24" i="2"/>
  <c r="AI28" i="2"/>
  <c r="AA28" i="2"/>
  <c r="S28" i="2"/>
  <c r="K28" i="2"/>
  <c r="AH28" i="2"/>
  <c r="Z28" i="2"/>
  <c r="R28" i="2"/>
  <c r="J28" i="2"/>
  <c r="AG28" i="2"/>
  <c r="Y28" i="2"/>
  <c r="Q28" i="2"/>
  <c r="I28" i="2"/>
  <c r="AF28" i="2"/>
  <c r="X28" i="2"/>
  <c r="P28" i="2"/>
  <c r="AE28" i="2"/>
  <c r="W28" i="2"/>
  <c r="O28" i="2"/>
  <c r="AB28" i="2"/>
  <c r="AI32" i="2"/>
  <c r="AA32" i="2"/>
  <c r="S32" i="2"/>
  <c r="K32" i="2"/>
  <c r="AH32" i="2"/>
  <c r="Z32" i="2"/>
  <c r="R32" i="2"/>
  <c r="J32" i="2"/>
  <c r="AG32" i="2"/>
  <c r="Y32" i="2"/>
  <c r="Q32" i="2"/>
  <c r="I32" i="2"/>
  <c r="AF32" i="2"/>
  <c r="X32" i="2"/>
  <c r="P32" i="2"/>
  <c r="AE32" i="2"/>
  <c r="W32" i="2"/>
  <c r="O32" i="2"/>
  <c r="AL32" i="2"/>
  <c r="AD32" i="2"/>
  <c r="V32" i="2"/>
  <c r="N32" i="2"/>
  <c r="AJ32" i="2"/>
  <c r="AE41" i="2"/>
  <c r="W41" i="2"/>
  <c r="O41" i="2"/>
  <c r="AL41" i="2"/>
  <c r="AC41" i="2"/>
  <c r="T41" i="2"/>
  <c r="K41" i="2"/>
  <c r="AK41" i="2"/>
  <c r="AB41" i="2"/>
  <c r="S41" i="2"/>
  <c r="J41" i="2"/>
  <c r="AF41" i="2"/>
  <c r="V41" i="2"/>
  <c r="M41" i="2"/>
  <c r="AJ41" i="2"/>
  <c r="X41" i="2"/>
  <c r="AI41" i="2"/>
  <c r="U41" i="2"/>
  <c r="AH41" i="2"/>
  <c r="R41" i="2"/>
  <c r="AG41" i="2"/>
  <c r="Q41" i="2"/>
  <c r="AD41" i="2"/>
  <c r="P41" i="2"/>
  <c r="AA41" i="2"/>
  <c r="N41" i="2"/>
  <c r="Y41" i="2"/>
  <c r="I41" i="2"/>
  <c r="G41" i="2" s="1"/>
  <c r="AG33" i="2"/>
  <c r="Y33" i="2"/>
  <c r="Q33" i="2"/>
  <c r="I33" i="2"/>
  <c r="G33" i="2" s="1"/>
  <c r="AF33" i="2"/>
  <c r="X33" i="2"/>
  <c r="P33" i="2"/>
  <c r="AE33" i="2"/>
  <c r="W33" i="2"/>
  <c r="O33" i="2"/>
  <c r="AL33" i="2"/>
  <c r="AD33" i="2"/>
  <c r="V33" i="2"/>
  <c r="N33" i="2"/>
  <c r="AK33" i="2"/>
  <c r="AC33" i="2"/>
  <c r="U33" i="2"/>
  <c r="M33" i="2"/>
  <c r="AJ33" i="2"/>
  <c r="AB33" i="2"/>
  <c r="T33" i="2"/>
  <c r="L33" i="2"/>
  <c r="M24" i="2"/>
  <c r="W24" i="2"/>
  <c r="AG24" i="2"/>
  <c r="K25" i="2"/>
  <c r="V25" i="2"/>
  <c r="AJ25" i="2"/>
  <c r="R26" i="2"/>
  <c r="M28" i="2"/>
  <c r="AJ28" i="2"/>
  <c r="R29" i="2"/>
  <c r="AJ29" i="2"/>
  <c r="R30" i="2"/>
  <c r="M32" i="2"/>
  <c r="AI33" i="2"/>
  <c r="Y34" i="2"/>
  <c r="M36" i="2"/>
  <c r="AA37" i="2"/>
  <c r="Z41" i="2"/>
  <c r="N24" i="2"/>
  <c r="X24" i="2"/>
  <c r="AJ24" i="2"/>
  <c r="L25" i="2"/>
  <c r="Z25" i="2"/>
  <c r="X26" i="2"/>
  <c r="N28" i="2"/>
  <c r="AK28" i="2"/>
  <c r="S29" i="2"/>
  <c r="X30" i="2"/>
  <c r="T32" i="2"/>
  <c r="J33" i="2"/>
  <c r="AF34" i="2"/>
  <c r="U36" i="2"/>
  <c r="AK39" i="2"/>
  <c r="AC39" i="2"/>
  <c r="U39" i="2"/>
  <c r="M39" i="2"/>
  <c r="AJ39" i="2"/>
  <c r="AB39" i="2"/>
  <c r="T39" i="2"/>
  <c r="L39" i="2"/>
  <c r="AL39" i="2"/>
  <c r="Z39" i="2"/>
  <c r="P39" i="2"/>
  <c r="AI39" i="2"/>
  <c r="Y39" i="2"/>
  <c r="O39" i="2"/>
  <c r="AH39" i="2"/>
  <c r="X39" i="2"/>
  <c r="N39" i="2"/>
  <c r="AG39" i="2"/>
  <c r="W39" i="2"/>
  <c r="K39" i="2"/>
  <c r="AF39" i="2"/>
  <c r="V39" i="2"/>
  <c r="J39" i="2"/>
  <c r="AE39" i="2"/>
  <c r="S39" i="2"/>
  <c r="I39" i="2"/>
  <c r="G39" i="2" s="1"/>
  <c r="AA39" i="2"/>
  <c r="Q39" i="2"/>
  <c r="AI60" i="2"/>
  <c r="AA60" i="2"/>
  <c r="S60" i="2"/>
  <c r="AH60" i="2"/>
  <c r="Z60" i="2"/>
  <c r="R60" i="2"/>
  <c r="J60" i="2"/>
  <c r="AG60" i="2"/>
  <c r="Y60" i="2"/>
  <c r="Q60" i="2"/>
  <c r="I60" i="2"/>
  <c r="G60" i="2" s="1"/>
  <c r="AJ60" i="2"/>
  <c r="V60" i="2"/>
  <c r="K60" i="2"/>
  <c r="AF60" i="2"/>
  <c r="U60" i="2"/>
  <c r="AE60" i="2"/>
  <c r="T60" i="2"/>
  <c r="AD60" i="2"/>
  <c r="P60" i="2"/>
  <c r="AC60" i="2"/>
  <c r="O60" i="2"/>
  <c r="AB60" i="2"/>
  <c r="N60" i="2"/>
  <c r="AK60" i="2"/>
  <c r="W60" i="2"/>
  <c r="L60" i="2"/>
  <c r="AL60" i="2"/>
  <c r="X60" i="2"/>
  <c r="M60" i="2"/>
  <c r="AH33" i="2"/>
  <c r="O24" i="2"/>
  <c r="Y24" i="2"/>
  <c r="AK24" i="2"/>
  <c r="M25" i="2"/>
  <c r="AA25" i="2"/>
  <c r="AK27" i="2"/>
  <c r="AC27" i="2"/>
  <c r="U27" i="2"/>
  <c r="M27" i="2"/>
  <c r="AJ27" i="2"/>
  <c r="AB27" i="2"/>
  <c r="T27" i="2"/>
  <c r="L27" i="2"/>
  <c r="AI27" i="2"/>
  <c r="AA27" i="2"/>
  <c r="S27" i="2"/>
  <c r="K27" i="2"/>
  <c r="AH27" i="2"/>
  <c r="Z27" i="2"/>
  <c r="R27" i="2"/>
  <c r="J27" i="2"/>
  <c r="AG27" i="2"/>
  <c r="Y27" i="2"/>
  <c r="Q27" i="2"/>
  <c r="I27" i="2"/>
  <c r="G27" i="2" s="1"/>
  <c r="AE27" i="2"/>
  <c r="T28" i="2"/>
  <c r="AL28" i="2"/>
  <c r="AK31" i="2"/>
  <c r="AC31" i="2"/>
  <c r="U31" i="2"/>
  <c r="M31" i="2"/>
  <c r="AJ31" i="2"/>
  <c r="AB31" i="2"/>
  <c r="T31" i="2"/>
  <c r="L31" i="2"/>
  <c r="AI31" i="2"/>
  <c r="AA31" i="2"/>
  <c r="S31" i="2"/>
  <c r="K31" i="2"/>
  <c r="AH31" i="2"/>
  <c r="Z31" i="2"/>
  <c r="R31" i="2"/>
  <c r="J31" i="2"/>
  <c r="AG31" i="2"/>
  <c r="Y31" i="2"/>
  <c r="Q31" i="2"/>
  <c r="I31" i="2"/>
  <c r="G31" i="2" s="1"/>
  <c r="AE31" i="2"/>
  <c r="U32" i="2"/>
  <c r="K33" i="2"/>
  <c r="AC36" i="2"/>
  <c r="AE38" i="2"/>
  <c r="W38" i="2"/>
  <c r="O38" i="2"/>
  <c r="AL38" i="2"/>
  <c r="AD38" i="2"/>
  <c r="V38" i="2"/>
  <c r="N38" i="2"/>
  <c r="AC38" i="2"/>
  <c r="S38" i="2"/>
  <c r="I38" i="2"/>
  <c r="AB38" i="2"/>
  <c r="R38" i="2"/>
  <c r="AK38" i="2"/>
  <c r="AA38" i="2"/>
  <c r="Q38" i="2"/>
  <c r="AJ38" i="2"/>
  <c r="Z38" i="2"/>
  <c r="P38" i="2"/>
  <c r="AI38" i="2"/>
  <c r="Y38" i="2"/>
  <c r="M38" i="2"/>
  <c r="AH38" i="2"/>
  <c r="X38" i="2"/>
  <c r="L38" i="2"/>
  <c r="AF38" i="2"/>
  <c r="T38" i="2"/>
  <c r="J38" i="2"/>
  <c r="R39" i="2"/>
  <c r="P24" i="2"/>
  <c r="AB24" i="2"/>
  <c r="AL24" i="2"/>
  <c r="AE26" i="2"/>
  <c r="W26" i="2"/>
  <c r="O26" i="2"/>
  <c r="AL26" i="2"/>
  <c r="AD26" i="2"/>
  <c r="V26" i="2"/>
  <c r="N26" i="2"/>
  <c r="AK26" i="2"/>
  <c r="AC26" i="2"/>
  <c r="U26" i="2"/>
  <c r="M26" i="2"/>
  <c r="AJ26" i="2"/>
  <c r="AB26" i="2"/>
  <c r="T26" i="2"/>
  <c r="L26" i="2"/>
  <c r="AI26" i="2"/>
  <c r="AA26" i="2"/>
  <c r="S26" i="2"/>
  <c r="K26" i="2"/>
  <c r="Z26" i="2"/>
  <c r="U28" i="2"/>
  <c r="AG29" i="2"/>
  <c r="Y29" i="2"/>
  <c r="Q29" i="2"/>
  <c r="I29" i="2"/>
  <c r="G29" i="2" s="1"/>
  <c r="AF29" i="2"/>
  <c r="X29" i="2"/>
  <c r="P29" i="2"/>
  <c r="AE29" i="2"/>
  <c r="W29" i="2"/>
  <c r="O29" i="2"/>
  <c r="AL29" i="2"/>
  <c r="AD29" i="2"/>
  <c r="V29" i="2"/>
  <c r="N29" i="2"/>
  <c r="AK29" i="2"/>
  <c r="AC29" i="2"/>
  <c r="U29" i="2"/>
  <c r="M29" i="2"/>
  <c r="Z29" i="2"/>
  <c r="AE30" i="2"/>
  <c r="W30" i="2"/>
  <c r="O30" i="2"/>
  <c r="AL30" i="2"/>
  <c r="AD30" i="2"/>
  <c r="V30" i="2"/>
  <c r="N30" i="2"/>
  <c r="AK30" i="2"/>
  <c r="AC30" i="2"/>
  <c r="U30" i="2"/>
  <c r="M30" i="2"/>
  <c r="AJ30" i="2"/>
  <c r="AB30" i="2"/>
  <c r="T30" i="2"/>
  <c r="L30" i="2"/>
  <c r="AI30" i="2"/>
  <c r="AA30" i="2"/>
  <c r="S30" i="2"/>
  <c r="K30" i="2"/>
  <c r="Z30" i="2"/>
  <c r="AB32" i="2"/>
  <c r="R33" i="2"/>
  <c r="AE34" i="2"/>
  <c r="W34" i="2"/>
  <c r="O34" i="2"/>
  <c r="AL34" i="2"/>
  <c r="AD34" i="2"/>
  <c r="V34" i="2"/>
  <c r="N34" i="2"/>
  <c r="AK34" i="2"/>
  <c r="AC34" i="2"/>
  <c r="U34" i="2"/>
  <c r="M34" i="2"/>
  <c r="AJ34" i="2"/>
  <c r="AB34" i="2"/>
  <c r="T34" i="2"/>
  <c r="L34" i="2"/>
  <c r="AI34" i="2"/>
  <c r="AA34" i="2"/>
  <c r="S34" i="2"/>
  <c r="K34" i="2"/>
  <c r="AH34" i="2"/>
  <c r="Z34" i="2"/>
  <c r="R34" i="2"/>
  <c r="J34" i="2"/>
  <c r="AK36" i="2"/>
  <c r="AE45" i="2"/>
  <c r="W45" i="2"/>
  <c r="O45" i="2"/>
  <c r="AL45" i="2"/>
  <c r="AC45" i="2"/>
  <c r="T45" i="2"/>
  <c r="K45" i="2"/>
  <c r="AK45" i="2"/>
  <c r="AB45" i="2"/>
  <c r="S45" i="2"/>
  <c r="J45" i="2"/>
  <c r="AH45" i="2"/>
  <c r="Y45" i="2"/>
  <c r="P45" i="2"/>
  <c r="AF45" i="2"/>
  <c r="V45" i="2"/>
  <c r="M45" i="2"/>
  <c r="AI45" i="2"/>
  <c r="Q45" i="2"/>
  <c r="AG45" i="2"/>
  <c r="N45" i="2"/>
  <c r="AD45" i="2"/>
  <c r="L45" i="2"/>
  <c r="AA45" i="2"/>
  <c r="I45" i="2"/>
  <c r="G45" i="2" s="1"/>
  <c r="Z45" i="2"/>
  <c r="X45" i="2"/>
  <c r="AJ45" i="2"/>
  <c r="R45" i="2"/>
  <c r="Q24" i="2"/>
  <c r="AC24" i="2"/>
  <c r="AG25" i="2"/>
  <c r="Y25" i="2"/>
  <c r="Q25" i="2"/>
  <c r="I25" i="2"/>
  <c r="G25" i="2" s="1"/>
  <c r="AF25" i="2"/>
  <c r="X25" i="2"/>
  <c r="P25" i="2"/>
  <c r="AE25" i="2"/>
  <c r="W25" i="2"/>
  <c r="O25" i="2"/>
  <c r="AL25" i="2"/>
  <c r="AK25" i="2"/>
  <c r="R25" i="2"/>
  <c r="AC25" i="2"/>
  <c r="I26" i="2"/>
  <c r="AF26" i="2"/>
  <c r="V28" i="2"/>
  <c r="AA29" i="2"/>
  <c r="I30" i="2"/>
  <c r="AF30" i="2"/>
  <c r="AC32" i="2"/>
  <c r="S33" i="2"/>
  <c r="I34" i="2"/>
  <c r="AG37" i="2"/>
  <c r="AH37" i="2"/>
  <c r="Y37" i="2"/>
  <c r="Q37" i="2"/>
  <c r="I37" i="2"/>
  <c r="G37" i="2" s="1"/>
  <c r="AF37" i="2"/>
  <c r="X37" i="2"/>
  <c r="P37" i="2"/>
  <c r="AE37" i="2"/>
  <c r="W37" i="2"/>
  <c r="O37" i="2"/>
  <c r="AD37" i="2"/>
  <c r="V37" i="2"/>
  <c r="N37" i="2"/>
  <c r="AL37" i="2"/>
  <c r="AC37" i="2"/>
  <c r="U37" i="2"/>
  <c r="M37" i="2"/>
  <c r="AK37" i="2"/>
  <c r="AB37" i="2"/>
  <c r="T37" i="2"/>
  <c r="L37" i="2"/>
  <c r="AI37" i="2"/>
  <c r="Z37" i="2"/>
  <c r="R37" i="2"/>
  <c r="J37" i="2"/>
  <c r="AE57" i="2"/>
  <c r="W57" i="2"/>
  <c r="O57" i="2"/>
  <c r="AD57" i="2"/>
  <c r="U57" i="2"/>
  <c r="L57" i="2"/>
  <c r="AL57" i="2"/>
  <c r="AC57" i="2"/>
  <c r="T57" i="2"/>
  <c r="K57" i="2"/>
  <c r="AK57" i="2"/>
  <c r="AB57" i="2"/>
  <c r="S57" i="2"/>
  <c r="J57" i="2"/>
  <c r="AJ57" i="2"/>
  <c r="AA57" i="2"/>
  <c r="R57" i="2"/>
  <c r="I57" i="2"/>
  <c r="G57" i="2" s="1"/>
  <c r="AI57" i="2"/>
  <c r="Z57" i="2"/>
  <c r="Q57" i="2"/>
  <c r="AH57" i="2"/>
  <c r="Y57" i="2"/>
  <c r="P57" i="2"/>
  <c r="AF57" i="2"/>
  <c r="V57" i="2"/>
  <c r="M57" i="2"/>
  <c r="P35" i="2"/>
  <c r="X35" i="2"/>
  <c r="AF35" i="2"/>
  <c r="AG44" i="2"/>
  <c r="Y44" i="2"/>
  <c r="Q44" i="2"/>
  <c r="I44" i="2"/>
  <c r="AJ44" i="2"/>
  <c r="AA44" i="2"/>
  <c r="R44" i="2"/>
  <c r="AI44" i="2"/>
  <c r="Z44" i="2"/>
  <c r="P44" i="2"/>
  <c r="AE44" i="2"/>
  <c r="V44" i="2"/>
  <c r="M44" i="2"/>
  <c r="AL44" i="2"/>
  <c r="AC44" i="2"/>
  <c r="T44" i="2"/>
  <c r="K44" i="2"/>
  <c r="W44" i="2"/>
  <c r="AG52" i="2"/>
  <c r="Y52" i="2"/>
  <c r="Q52" i="2"/>
  <c r="I52" i="2"/>
  <c r="AK52" i="2"/>
  <c r="AB52" i="2"/>
  <c r="S52" i="2"/>
  <c r="J52" i="2"/>
  <c r="AJ52" i="2"/>
  <c r="AA52" i="2"/>
  <c r="R52" i="2"/>
  <c r="AI52" i="2"/>
  <c r="Z52" i="2"/>
  <c r="P52" i="2"/>
  <c r="AF52" i="2"/>
  <c r="W52" i="2"/>
  <c r="N52" i="2"/>
  <c r="AE52" i="2"/>
  <c r="V52" i="2"/>
  <c r="M52" i="2"/>
  <c r="AL52" i="2"/>
  <c r="AC52" i="2"/>
  <c r="T52" i="2"/>
  <c r="K52" i="2"/>
  <c r="AE53" i="2"/>
  <c r="W53" i="2"/>
  <c r="O53" i="2"/>
  <c r="AD53" i="2"/>
  <c r="U53" i="2"/>
  <c r="L53" i="2"/>
  <c r="AL53" i="2"/>
  <c r="AC53" i="2"/>
  <c r="T53" i="2"/>
  <c r="K53" i="2"/>
  <c r="AK53" i="2"/>
  <c r="AB53" i="2"/>
  <c r="S53" i="2"/>
  <c r="J53" i="2"/>
  <c r="AI53" i="2"/>
  <c r="Z53" i="2"/>
  <c r="Q53" i="2"/>
  <c r="AH53" i="2"/>
  <c r="Y53" i="2"/>
  <c r="P53" i="2"/>
  <c r="AF53" i="2"/>
  <c r="V53" i="2"/>
  <c r="M53" i="2"/>
  <c r="AJ53" i="2"/>
  <c r="N57" i="2"/>
  <c r="I35" i="2"/>
  <c r="G35" i="2" s="1"/>
  <c r="Q35" i="2"/>
  <c r="Y35" i="2"/>
  <c r="AG35" i="2"/>
  <c r="AG40" i="2"/>
  <c r="AJ40" i="2"/>
  <c r="AA40" i="2"/>
  <c r="S40" i="2"/>
  <c r="K40" i="2"/>
  <c r="AI40" i="2"/>
  <c r="Z40" i="2"/>
  <c r="R40" i="2"/>
  <c r="J40" i="2"/>
  <c r="AL40" i="2"/>
  <c r="AC40" i="2"/>
  <c r="U40" i="2"/>
  <c r="M40" i="2"/>
  <c r="V40" i="2"/>
  <c r="AH40" i="2"/>
  <c r="AK42" i="2"/>
  <c r="AC42" i="2"/>
  <c r="U42" i="2"/>
  <c r="M42" i="2"/>
  <c r="AE42" i="2"/>
  <c r="V42" i="2"/>
  <c r="L42" i="2"/>
  <c r="AD42" i="2"/>
  <c r="T42" i="2"/>
  <c r="K42" i="2"/>
  <c r="AG42" i="2"/>
  <c r="X42" i="2"/>
  <c r="O42" i="2"/>
  <c r="W42" i="2"/>
  <c r="AJ42" i="2"/>
  <c r="X44" i="2"/>
  <c r="AI47" i="2"/>
  <c r="AA47" i="2"/>
  <c r="S47" i="2"/>
  <c r="K47" i="2"/>
  <c r="AG47" i="2"/>
  <c r="X47" i="2"/>
  <c r="O47" i="2"/>
  <c r="AF47" i="2"/>
  <c r="W47" i="2"/>
  <c r="N47" i="2"/>
  <c r="AL47" i="2"/>
  <c r="AC47" i="2"/>
  <c r="T47" i="2"/>
  <c r="J47" i="2"/>
  <c r="AJ47" i="2"/>
  <c r="Z47" i="2"/>
  <c r="Q47" i="2"/>
  <c r="U47" i="2"/>
  <c r="AG48" i="2"/>
  <c r="Y48" i="2"/>
  <c r="Q48" i="2"/>
  <c r="I48" i="2"/>
  <c r="AJ48" i="2"/>
  <c r="AA48" i="2"/>
  <c r="R48" i="2"/>
  <c r="AI48" i="2"/>
  <c r="Z48" i="2"/>
  <c r="P48" i="2"/>
  <c r="AF48" i="2"/>
  <c r="W48" i="2"/>
  <c r="N48" i="2"/>
  <c r="AE48" i="2"/>
  <c r="V48" i="2"/>
  <c r="M48" i="2"/>
  <c r="AL48" i="2"/>
  <c r="AC48" i="2"/>
  <c r="T48" i="2"/>
  <c r="K48" i="2"/>
  <c r="AB48" i="2"/>
  <c r="AG56" i="2"/>
  <c r="Y56" i="2"/>
  <c r="Q56" i="2"/>
  <c r="I56" i="2"/>
  <c r="G56" i="2" s="1"/>
  <c r="AK56" i="2"/>
  <c r="AB56" i="2"/>
  <c r="S56" i="2"/>
  <c r="J56" i="2"/>
  <c r="AJ56" i="2"/>
  <c r="AA56" i="2"/>
  <c r="R56" i="2"/>
  <c r="AI56" i="2"/>
  <c r="Z56" i="2"/>
  <c r="P56" i="2"/>
  <c r="AH56" i="2"/>
  <c r="X56" i="2"/>
  <c r="O56" i="2"/>
  <c r="AF56" i="2"/>
  <c r="W56" i="2"/>
  <c r="N56" i="2"/>
  <c r="AE56" i="2"/>
  <c r="V56" i="2"/>
  <c r="M56" i="2"/>
  <c r="AL56" i="2"/>
  <c r="AC56" i="2"/>
  <c r="T56" i="2"/>
  <c r="K56" i="2"/>
  <c r="X57" i="2"/>
  <c r="J35" i="2"/>
  <c r="R35" i="2"/>
  <c r="Z35" i="2"/>
  <c r="AH35" i="2"/>
  <c r="I40" i="2"/>
  <c r="W40" i="2"/>
  <c r="AK40" i="2"/>
  <c r="I42" i="2"/>
  <c r="Y42" i="2"/>
  <c r="AL42" i="2"/>
  <c r="J44" i="2"/>
  <c r="AB44" i="2"/>
  <c r="AD48" i="2"/>
  <c r="L52" i="2"/>
  <c r="I53" i="2"/>
  <c r="G53" i="2" s="1"/>
  <c r="AG57" i="2"/>
  <c r="AJ59" i="2"/>
  <c r="AB59" i="2"/>
  <c r="T59" i="2"/>
  <c r="L59" i="2"/>
  <c r="AI59" i="2"/>
  <c r="AA59" i="2"/>
  <c r="S59" i="2"/>
  <c r="K59" i="2"/>
  <c r="AG59" i="2"/>
  <c r="W59" i="2"/>
  <c r="M59" i="2"/>
  <c r="AF59" i="2"/>
  <c r="V59" i="2"/>
  <c r="J59" i="2"/>
  <c r="AE59" i="2"/>
  <c r="U59" i="2"/>
  <c r="I59" i="2"/>
  <c r="G59" i="2" s="1"/>
  <c r="AD59" i="2"/>
  <c r="R59" i="2"/>
  <c r="AC59" i="2"/>
  <c r="Q59" i="2"/>
  <c r="AL59" i="2"/>
  <c r="Z59" i="2"/>
  <c r="P59" i="2"/>
  <c r="AH59" i="2"/>
  <c r="X59" i="2"/>
  <c r="N59" i="2"/>
  <c r="K35" i="2"/>
  <c r="S35" i="2"/>
  <c r="AA35" i="2"/>
  <c r="AI35" i="2"/>
  <c r="L40" i="2"/>
  <c r="X40" i="2"/>
  <c r="J42" i="2"/>
  <c r="Z42" i="2"/>
  <c r="L44" i="2"/>
  <c r="AD44" i="2"/>
  <c r="Y47" i="2"/>
  <c r="J48" i="2"/>
  <c r="AH48" i="2"/>
  <c r="AI51" i="2"/>
  <c r="AA51" i="2"/>
  <c r="S51" i="2"/>
  <c r="K51" i="2"/>
  <c r="AG51" i="2"/>
  <c r="X51" i="2"/>
  <c r="O51" i="2"/>
  <c r="AF51" i="2"/>
  <c r="W51" i="2"/>
  <c r="N51" i="2"/>
  <c r="AD51" i="2"/>
  <c r="U51" i="2"/>
  <c r="L51" i="2"/>
  <c r="AL51" i="2"/>
  <c r="AC51" i="2"/>
  <c r="T51" i="2"/>
  <c r="J51" i="2"/>
  <c r="AJ51" i="2"/>
  <c r="Z51" i="2"/>
  <c r="Q51" i="2"/>
  <c r="Y51" i="2"/>
  <c r="O52" i="2"/>
  <c r="N53" i="2"/>
  <c r="AI55" i="2"/>
  <c r="AA55" i="2"/>
  <c r="S55" i="2"/>
  <c r="K55" i="2"/>
  <c r="AH55" i="2"/>
  <c r="Y55" i="2"/>
  <c r="P55" i="2"/>
  <c r="AG55" i="2"/>
  <c r="X55" i="2"/>
  <c r="O55" i="2"/>
  <c r="AF55" i="2"/>
  <c r="W55" i="2"/>
  <c r="N55" i="2"/>
  <c r="AE55" i="2"/>
  <c r="V55" i="2"/>
  <c r="M55" i="2"/>
  <c r="AD55" i="2"/>
  <c r="U55" i="2"/>
  <c r="L55" i="2"/>
  <c r="AL55" i="2"/>
  <c r="AC55" i="2"/>
  <c r="T55" i="2"/>
  <c r="J55" i="2"/>
  <c r="AJ55" i="2"/>
  <c r="Z55" i="2"/>
  <c r="Q55" i="2"/>
  <c r="L56" i="2"/>
  <c r="L35" i="2"/>
  <c r="T35" i="2"/>
  <c r="AB35" i="2"/>
  <c r="AJ35" i="2"/>
  <c r="N40" i="2"/>
  <c r="Y40" i="2"/>
  <c r="N42" i="2"/>
  <c r="AA42" i="2"/>
  <c r="N44" i="2"/>
  <c r="AF44" i="2"/>
  <c r="I47" i="2"/>
  <c r="G47" i="2" s="1"/>
  <c r="AB47" i="2"/>
  <c r="L48" i="2"/>
  <c r="AK48" i="2"/>
  <c r="AB51" i="2"/>
  <c r="U52" i="2"/>
  <c r="R53" i="2"/>
  <c r="U56" i="2"/>
  <c r="O59" i="2"/>
  <c r="M35" i="2"/>
  <c r="U35" i="2"/>
  <c r="AC35" i="2"/>
  <c r="O40" i="2"/>
  <c r="AB40" i="2"/>
  <c r="P42" i="2"/>
  <c r="AB42" i="2"/>
  <c r="O44" i="2"/>
  <c r="AH44" i="2"/>
  <c r="L47" i="2"/>
  <c r="AD47" i="2"/>
  <c r="O48" i="2"/>
  <c r="AE49" i="2"/>
  <c r="W49" i="2"/>
  <c r="O49" i="2"/>
  <c r="AL49" i="2"/>
  <c r="AC49" i="2"/>
  <c r="T49" i="2"/>
  <c r="K49" i="2"/>
  <c r="AK49" i="2"/>
  <c r="AB49" i="2"/>
  <c r="S49" i="2"/>
  <c r="J49" i="2"/>
  <c r="AI49" i="2"/>
  <c r="Z49" i="2"/>
  <c r="Q49" i="2"/>
  <c r="AH49" i="2"/>
  <c r="Y49" i="2"/>
  <c r="P49" i="2"/>
  <c r="AF49" i="2"/>
  <c r="V49" i="2"/>
  <c r="M49" i="2"/>
  <c r="AA49" i="2"/>
  <c r="AE51" i="2"/>
  <c r="X52" i="2"/>
  <c r="X53" i="2"/>
  <c r="I55" i="2"/>
  <c r="G55" i="2" s="1"/>
  <c r="AD56" i="2"/>
  <c r="Y59" i="2"/>
  <c r="AI43" i="2"/>
  <c r="AA43" i="2"/>
  <c r="S43" i="2"/>
  <c r="K43" i="2"/>
  <c r="Q43" i="2"/>
  <c r="Z43" i="2"/>
  <c r="AJ43" i="2"/>
  <c r="O46" i="2"/>
  <c r="X46" i="2"/>
  <c r="O50" i="2"/>
  <c r="X50" i="2"/>
  <c r="O54" i="2"/>
  <c r="X54" i="2"/>
  <c r="P58" i="2"/>
  <c r="Z58" i="2"/>
  <c r="N61" i="2"/>
  <c r="AK46" i="2"/>
  <c r="AC46" i="2"/>
  <c r="U46" i="2"/>
  <c r="M46" i="2"/>
  <c r="Q46" i="2"/>
  <c r="Z46" i="2"/>
  <c r="AI46" i="2"/>
  <c r="AK50" i="2"/>
  <c r="AC50" i="2"/>
  <c r="U50" i="2"/>
  <c r="M50" i="2"/>
  <c r="Q50" i="2"/>
  <c r="Z50" i="2"/>
  <c r="AI50" i="2"/>
  <c r="AK54" i="2"/>
  <c r="AC54" i="2"/>
  <c r="U54" i="2"/>
  <c r="M54" i="2"/>
  <c r="Q54" i="2"/>
  <c r="Z54" i="2"/>
  <c r="AI54" i="2"/>
  <c r="AL58" i="2"/>
  <c r="AD58" i="2"/>
  <c r="V58" i="2"/>
  <c r="N58" i="2"/>
  <c r="AK58" i="2"/>
  <c r="AC58" i="2"/>
  <c r="U58" i="2"/>
  <c r="M58" i="2"/>
  <c r="R58" i="2"/>
  <c r="AB58" i="2"/>
  <c r="AG61" i="2"/>
  <c r="Y61" i="2"/>
  <c r="Q61" i="2"/>
  <c r="I61" i="2"/>
  <c r="G61" i="2" s="1"/>
  <c r="AF61" i="2"/>
  <c r="X61" i="2"/>
  <c r="P61" i="2"/>
  <c r="AE61" i="2"/>
  <c r="W61" i="2"/>
  <c r="O61" i="2"/>
  <c r="S61" i="2"/>
  <c r="AD61" i="2"/>
  <c r="T61" i="2"/>
  <c r="AH61" i="2"/>
  <c r="N43" i="2"/>
  <c r="W43" i="2"/>
  <c r="AF43" i="2"/>
  <c r="K46" i="2"/>
  <c r="T46" i="2"/>
  <c r="AD46" i="2"/>
  <c r="K50" i="2"/>
  <c r="T50" i="2"/>
  <c r="AD50" i="2"/>
  <c r="K54" i="2"/>
  <c r="T54" i="2"/>
  <c r="AD54" i="2"/>
  <c r="K58" i="2"/>
  <c r="W58" i="2"/>
  <c r="AG58" i="2"/>
  <c r="K61" i="2"/>
  <c r="V61" i="2"/>
  <c r="AJ61" i="2"/>
  <c r="O43" i="2"/>
  <c r="X43" i="2"/>
  <c r="AG43" i="2"/>
  <c r="L46" i="2"/>
  <c r="V46" i="2"/>
  <c r="AE46" i="2"/>
  <c r="L50" i="2"/>
  <c r="V50" i="2"/>
  <c r="AE50" i="2"/>
  <c r="L54" i="2"/>
  <c r="V54" i="2"/>
  <c r="AE54" i="2"/>
  <c r="L58" i="2"/>
  <c r="X58" i="2"/>
  <c r="AH58" i="2"/>
  <c r="L61" i="2"/>
  <c r="Z61" i="2"/>
  <c r="AK61" i="2"/>
  <c r="J22" i="2"/>
  <c r="L22" i="2"/>
  <c r="K22" i="2"/>
  <c r="L18" i="2"/>
  <c r="J18" i="2"/>
  <c r="K18" i="2"/>
  <c r="I12" i="2"/>
  <c r="L12" i="2"/>
  <c r="I20" i="2"/>
  <c r="L20" i="2"/>
  <c r="J20" i="2"/>
  <c r="K14" i="2"/>
  <c r="J2" i="2"/>
  <c r="K2" i="2"/>
  <c r="L2" i="2"/>
  <c r="I16" i="2"/>
  <c r="L16" i="2"/>
  <c r="L10" i="2"/>
  <c r="L8" i="2"/>
  <c r="K23" i="2"/>
  <c r="L23" i="2"/>
  <c r="J23" i="2"/>
  <c r="I19" i="2"/>
  <c r="J19" i="2"/>
  <c r="I6" i="2"/>
  <c r="J6" i="2"/>
  <c r="I14" i="2"/>
  <c r="M14" i="2"/>
  <c r="J14" i="2"/>
  <c r="I11" i="2"/>
  <c r="J11" i="2"/>
  <c r="L11" i="2"/>
  <c r="K9" i="2"/>
  <c r="J9" i="2"/>
  <c r="L9" i="2"/>
  <c r="K5" i="2"/>
  <c r="J5" i="2"/>
  <c r="L5" i="2"/>
  <c r="K17" i="2"/>
  <c r="J17" i="2"/>
  <c r="L17" i="2"/>
  <c r="I22" i="2"/>
  <c r="K21" i="2"/>
  <c r="J21" i="2"/>
  <c r="L21" i="2"/>
  <c r="L19" i="2"/>
  <c r="I10" i="2"/>
  <c r="J10" i="2"/>
  <c r="I7" i="2"/>
  <c r="J7" i="2"/>
  <c r="L7" i="2"/>
  <c r="K19" i="2"/>
  <c r="L6" i="2"/>
  <c r="I3" i="2"/>
  <c r="J3" i="2"/>
  <c r="K3" i="2"/>
  <c r="L3" i="2"/>
  <c r="I18" i="2"/>
  <c r="I15" i="2"/>
  <c r="J15" i="2"/>
  <c r="L15" i="2"/>
  <c r="K13" i="2"/>
  <c r="J13" i="2"/>
  <c r="L13" i="2"/>
  <c r="K6" i="2"/>
  <c r="M1" i="2"/>
  <c r="M9" i="2" s="1"/>
  <c r="L4" i="2"/>
  <c r="I2" i="2"/>
  <c r="K20" i="2"/>
  <c r="K16" i="2"/>
  <c r="K12" i="2"/>
  <c r="K8" i="2"/>
  <c r="K4" i="2"/>
  <c r="J16" i="2"/>
  <c r="J12" i="2"/>
  <c r="J8" i="2"/>
  <c r="J4" i="2"/>
  <c r="M20" i="2"/>
  <c r="M16" i="2"/>
  <c r="M2" i="2"/>
  <c r="AN18" i="1" a="1"/>
  <c r="AN18" i="1" s="1"/>
  <c r="AX18" i="1" s="1"/>
  <c r="AU16" i="1" a="1"/>
  <c r="AU16" i="1" s="1"/>
  <c r="AN16" i="1" a="1"/>
  <c r="AN16" i="1" s="1"/>
  <c r="AU19" i="1" a="1"/>
  <c r="AU19" i="1" s="1"/>
  <c r="AX19" i="1" s="1"/>
  <c r="AN17" i="1" a="1"/>
  <c r="AN17" i="1" s="1"/>
  <c r="AN20" i="1" a="1"/>
  <c r="AN20" i="1" s="1"/>
  <c r="AU17" i="1" a="1"/>
  <c r="AU17" i="1" s="1"/>
  <c r="AU20" i="1" a="1"/>
  <c r="AU20" i="1" s="1"/>
  <c r="AJ99" i="1"/>
  <c r="AK99" i="1" s="1"/>
  <c r="AL99" i="1" s="1"/>
  <c r="AC99" i="1"/>
  <c r="AD99" i="1" s="1"/>
  <c r="AE99" i="1" s="1"/>
  <c r="AJ155" i="1"/>
  <c r="AK155" i="1" s="1"/>
  <c r="AL155" i="1" s="1"/>
  <c r="AC155" i="1"/>
  <c r="AD155" i="1" s="1"/>
  <c r="AE155" i="1" s="1"/>
  <c r="AC158" i="1"/>
  <c r="AD158" i="1" s="1"/>
  <c r="AE158" i="1" s="1"/>
  <c r="AJ158" i="1"/>
  <c r="AK158" i="1" s="1"/>
  <c r="AL158" i="1" s="1"/>
  <c r="AJ184" i="1"/>
  <c r="AK184" i="1" s="1"/>
  <c r="AL184" i="1" s="1"/>
  <c r="W184" i="1"/>
  <c r="AC186" i="1"/>
  <c r="AD186" i="1" s="1"/>
  <c r="AE186" i="1" s="1"/>
  <c r="W186" i="1"/>
  <c r="AJ186" i="1"/>
  <c r="AK186" i="1" s="1"/>
  <c r="AL186" i="1" s="1"/>
  <c r="AJ182" i="1"/>
  <c r="AK182" i="1" s="1"/>
  <c r="AL182" i="1" s="1"/>
  <c r="W182" i="1"/>
  <c r="AJ159" i="1"/>
  <c r="AK159" i="1" s="1"/>
  <c r="AL159" i="1" s="1"/>
  <c r="AC159" i="1"/>
  <c r="AD159" i="1" s="1"/>
  <c r="AE159" i="1" s="1"/>
  <c r="AJ46" i="1"/>
  <c r="AK46" i="1" s="1"/>
  <c r="AL46" i="1" s="1"/>
  <c r="AC103" i="1"/>
  <c r="AD103" i="1" s="1"/>
  <c r="AE103" i="1" s="1"/>
  <c r="K111" i="1"/>
  <c r="W99" i="1"/>
  <c r="L111" i="1"/>
  <c r="K167" i="1"/>
  <c r="K195" i="1"/>
  <c r="AJ48" i="1"/>
  <c r="AK48" i="1" s="1"/>
  <c r="AL48" i="1" s="1"/>
  <c r="L139" i="1"/>
  <c r="L167" i="1"/>
  <c r="W188" i="1"/>
  <c r="AJ42" i="1"/>
  <c r="AC153" i="1"/>
  <c r="I83" i="1"/>
  <c r="H83" i="1"/>
  <c r="AC97" i="1"/>
  <c r="L83" i="1"/>
  <c r="AC93" i="1"/>
  <c r="AC95" i="1"/>
  <c r="AC91" i="1"/>
  <c r="AC89" i="1"/>
  <c r="AJ37" i="1"/>
  <c r="AJ34" i="1"/>
  <c r="AJ36" i="1"/>
  <c r="AJ38" i="1"/>
  <c r="AJ39" i="1"/>
  <c r="AJ40" i="1"/>
  <c r="AJ33" i="1"/>
  <c r="W101" i="1"/>
  <c r="W103" i="1"/>
  <c r="W212" i="1"/>
  <c r="AC212" i="1"/>
  <c r="AD212" i="1" s="1"/>
  <c r="AE212" i="1" s="1"/>
  <c r="AJ212" i="1"/>
  <c r="AK212" i="1" s="1"/>
  <c r="AL212" i="1" s="1"/>
  <c r="AC203" i="1"/>
  <c r="AD203" i="1" s="1"/>
  <c r="AE203" i="1" s="1"/>
  <c r="AJ203" i="1"/>
  <c r="AK203" i="1" s="1"/>
  <c r="AL203" i="1" s="1"/>
  <c r="W203" i="1"/>
  <c r="AC209" i="1"/>
  <c r="AD209" i="1" s="1"/>
  <c r="AE209" i="1" s="1"/>
  <c r="AJ209" i="1"/>
  <c r="AK209" i="1" s="1"/>
  <c r="AL209" i="1" s="1"/>
  <c r="W209" i="1"/>
  <c r="AC215" i="1"/>
  <c r="AD215" i="1" s="1"/>
  <c r="AE215" i="1" s="1"/>
  <c r="AJ215" i="1"/>
  <c r="AK215" i="1" s="1"/>
  <c r="AL215" i="1" s="1"/>
  <c r="W215" i="1"/>
  <c r="W202" i="1"/>
  <c r="AC202" i="1"/>
  <c r="AD202" i="1" s="1"/>
  <c r="AE202" i="1" s="1"/>
  <c r="AJ202" i="1"/>
  <c r="AK202" i="1" s="1"/>
  <c r="AL202" i="1" s="1"/>
  <c r="AC201" i="1"/>
  <c r="AJ201" i="1"/>
  <c r="W201" i="1"/>
  <c r="AC207" i="1"/>
  <c r="AD207" i="1" s="1"/>
  <c r="AE207" i="1" s="1"/>
  <c r="AJ207" i="1"/>
  <c r="AK207" i="1" s="1"/>
  <c r="AL207" i="1" s="1"/>
  <c r="W207" i="1"/>
  <c r="AC211" i="1"/>
  <c r="AD211" i="1" s="1"/>
  <c r="AE211" i="1" s="1"/>
  <c r="AJ211" i="1"/>
  <c r="AK211" i="1" s="1"/>
  <c r="AL211" i="1" s="1"/>
  <c r="W211" i="1"/>
  <c r="W208" i="1"/>
  <c r="AC208" i="1"/>
  <c r="AD208" i="1" s="1"/>
  <c r="AE208" i="1" s="1"/>
  <c r="AJ208" i="1"/>
  <c r="AK208" i="1" s="1"/>
  <c r="AL208" i="1" s="1"/>
  <c r="AC205" i="1"/>
  <c r="AD205" i="1" s="1"/>
  <c r="AE205" i="1" s="1"/>
  <c r="AJ205" i="1"/>
  <c r="AK205" i="1" s="1"/>
  <c r="AL205" i="1" s="1"/>
  <c r="W205" i="1"/>
  <c r="AC213" i="1"/>
  <c r="AD213" i="1" s="1"/>
  <c r="AE213" i="1" s="1"/>
  <c r="AJ213" i="1"/>
  <c r="AK213" i="1" s="1"/>
  <c r="AL213" i="1" s="1"/>
  <c r="W213" i="1"/>
  <c r="AC204" i="1"/>
  <c r="AD204" i="1" s="1"/>
  <c r="AE204" i="1" s="1"/>
  <c r="W204" i="1"/>
  <c r="AJ204" i="1"/>
  <c r="AK204" i="1" s="1"/>
  <c r="AL204" i="1" s="1"/>
  <c r="W214" i="1"/>
  <c r="AC214" i="1"/>
  <c r="AD214" i="1" s="1"/>
  <c r="AE214" i="1" s="1"/>
  <c r="AJ214" i="1"/>
  <c r="AK214" i="1" s="1"/>
  <c r="AL214" i="1" s="1"/>
  <c r="W206" i="1"/>
  <c r="AC206" i="1"/>
  <c r="AD206" i="1" s="1"/>
  <c r="AE206" i="1" s="1"/>
  <c r="AJ206" i="1"/>
  <c r="AK206" i="1" s="1"/>
  <c r="AL206" i="1" s="1"/>
  <c r="AC216" i="1"/>
  <c r="AD216" i="1" s="1"/>
  <c r="AE216" i="1" s="1"/>
  <c r="W216" i="1"/>
  <c r="AJ216" i="1"/>
  <c r="AK216" i="1" s="1"/>
  <c r="AL216" i="1" s="1"/>
  <c r="W210" i="1"/>
  <c r="AC210" i="1"/>
  <c r="AD210" i="1" s="1"/>
  <c r="AE210" i="1" s="1"/>
  <c r="AJ210" i="1"/>
  <c r="AK210" i="1" s="1"/>
  <c r="AL210" i="1" s="1"/>
  <c r="I167" i="1"/>
  <c r="AC176" i="1"/>
  <c r="W176" i="1"/>
  <c r="AJ178" i="1"/>
  <c r="W178" i="1"/>
  <c r="W180" i="1"/>
  <c r="AK180" i="1" s="1"/>
  <c r="AL180" i="1" s="1"/>
  <c r="W174" i="1"/>
  <c r="AD174" i="1" s="1"/>
  <c r="AE174" i="1" s="1"/>
  <c r="I139" i="1"/>
  <c r="H111" i="1"/>
  <c r="I111" i="1"/>
  <c r="AJ118" i="1"/>
  <c r="AC124" i="1"/>
  <c r="AC126" i="1"/>
  <c r="AJ126" i="1"/>
  <c r="AC122" i="1"/>
  <c r="AC120" i="1"/>
  <c r="AJ120" i="1"/>
  <c r="AC175" i="1"/>
  <c r="AJ175" i="1"/>
  <c r="W175" i="1"/>
  <c r="AC183" i="1"/>
  <c r="AD183" i="1" s="1"/>
  <c r="AE183" i="1" s="1"/>
  <c r="AJ183" i="1"/>
  <c r="AK183" i="1" s="1"/>
  <c r="AL183" i="1" s="1"/>
  <c r="W183" i="1"/>
  <c r="AC177" i="1"/>
  <c r="AJ177" i="1"/>
  <c r="W177" i="1"/>
  <c r="AC185" i="1"/>
  <c r="AD185" i="1" s="1"/>
  <c r="AE185" i="1" s="1"/>
  <c r="AJ185" i="1"/>
  <c r="AK185" i="1" s="1"/>
  <c r="AL185" i="1" s="1"/>
  <c r="W185" i="1"/>
  <c r="AC179" i="1"/>
  <c r="AJ179" i="1"/>
  <c r="W179" i="1"/>
  <c r="AC187" i="1"/>
  <c r="AD187" i="1" s="1"/>
  <c r="AE187" i="1" s="1"/>
  <c r="AJ187" i="1"/>
  <c r="AK187" i="1" s="1"/>
  <c r="AL187" i="1" s="1"/>
  <c r="W187" i="1"/>
  <c r="AC173" i="1"/>
  <c r="AJ173" i="1"/>
  <c r="AC181" i="1"/>
  <c r="AD181" i="1" s="1"/>
  <c r="AE181" i="1" s="1"/>
  <c r="AJ181" i="1"/>
  <c r="AK181" i="1" s="1"/>
  <c r="AL181" i="1" s="1"/>
  <c r="W181" i="1"/>
  <c r="AJ174" i="1"/>
  <c r="AJ176" i="1"/>
  <c r="AJ188" i="1"/>
  <c r="AK188" i="1" s="1"/>
  <c r="AL188" i="1" s="1"/>
  <c r="AC178" i="1"/>
  <c r="AC180" i="1"/>
  <c r="AD180" i="1" s="1"/>
  <c r="AE180" i="1" s="1"/>
  <c r="AC182" i="1"/>
  <c r="AD182" i="1" s="1"/>
  <c r="AE182" i="1" s="1"/>
  <c r="AC184" i="1"/>
  <c r="AD184" i="1" s="1"/>
  <c r="AE184" i="1" s="1"/>
  <c r="W146" i="1"/>
  <c r="AD146" i="1" s="1"/>
  <c r="AE146" i="1" s="1"/>
  <c r="W148" i="1"/>
  <c r="AD148" i="1" s="1"/>
  <c r="AE148" i="1" s="1"/>
  <c r="W150" i="1"/>
  <c r="AK150" i="1" s="1"/>
  <c r="AL150" i="1" s="1"/>
  <c r="W152" i="1"/>
  <c r="AK152" i="1" s="1"/>
  <c r="AL152" i="1" s="1"/>
  <c r="W154" i="1"/>
  <c r="AK154" i="1" s="1"/>
  <c r="AL154" i="1" s="1"/>
  <c r="W156" i="1"/>
  <c r="W158" i="1"/>
  <c r="W160" i="1"/>
  <c r="AJ146" i="1"/>
  <c r="AK146" i="1" s="1"/>
  <c r="AL146" i="1" s="1"/>
  <c r="AJ148" i="1"/>
  <c r="AC150" i="1"/>
  <c r="AC156" i="1"/>
  <c r="AD156" i="1" s="1"/>
  <c r="AE156" i="1" s="1"/>
  <c r="AC152" i="1"/>
  <c r="AC154" i="1"/>
  <c r="AC160" i="1"/>
  <c r="AD160" i="1" s="1"/>
  <c r="AE160" i="1" s="1"/>
  <c r="W147" i="1"/>
  <c r="AD147" i="1" s="1"/>
  <c r="AE147" i="1" s="1"/>
  <c r="W149" i="1"/>
  <c r="AD149" i="1" s="1"/>
  <c r="AE149" i="1" s="1"/>
  <c r="W151" i="1"/>
  <c r="AD151" i="1" s="1"/>
  <c r="AE151" i="1" s="1"/>
  <c r="W153" i="1"/>
  <c r="AK153" i="1" s="1"/>
  <c r="AL153" i="1" s="1"/>
  <c r="W155" i="1"/>
  <c r="W157" i="1"/>
  <c r="W159" i="1"/>
  <c r="AJ145" i="1"/>
  <c r="AJ147" i="1"/>
  <c r="AJ149" i="1"/>
  <c r="AK149" i="1" s="1"/>
  <c r="AL149" i="1" s="1"/>
  <c r="AJ151" i="1"/>
  <c r="AK151" i="1" s="1"/>
  <c r="AL151" i="1" s="1"/>
  <c r="AC127" i="1"/>
  <c r="AJ127" i="1"/>
  <c r="AC121" i="1"/>
  <c r="AJ121" i="1"/>
  <c r="AC119" i="1"/>
  <c r="AJ119" i="1"/>
  <c r="AC129" i="1"/>
  <c r="AJ129" i="1"/>
  <c r="AC123" i="1"/>
  <c r="AJ123" i="1"/>
  <c r="AC117" i="1"/>
  <c r="AJ117" i="1"/>
  <c r="AC131" i="1"/>
  <c r="AJ131" i="1"/>
  <c r="AC125" i="1"/>
  <c r="AJ125" i="1"/>
  <c r="AJ122" i="1"/>
  <c r="AJ124" i="1"/>
  <c r="AJ132" i="1"/>
  <c r="AK132" i="1" s="1"/>
  <c r="AL132" i="1" s="1"/>
  <c r="AC118" i="1"/>
  <c r="AC128" i="1"/>
  <c r="AC130" i="1"/>
  <c r="W100" i="1"/>
  <c r="W102" i="1"/>
  <c r="W104" i="1"/>
  <c r="AJ100" i="1"/>
  <c r="AK100" i="1" s="1"/>
  <c r="AL100" i="1" s="1"/>
  <c r="AJ104" i="1"/>
  <c r="AK104" i="1" s="1"/>
  <c r="AL104" i="1" s="1"/>
  <c r="AJ96" i="1"/>
  <c r="AJ98" i="1"/>
  <c r="AJ102" i="1"/>
  <c r="AK102" i="1" s="1"/>
  <c r="AL102" i="1" s="1"/>
  <c r="AC90" i="1"/>
  <c r="AC92" i="1"/>
  <c r="AC94" i="1"/>
  <c r="AF11" i="1"/>
  <c r="AJ70" i="1"/>
  <c r="AK70" i="1" s="1"/>
  <c r="AL70" i="1" s="1"/>
  <c r="AC70" i="1"/>
  <c r="AD70" i="1" s="1"/>
  <c r="AE70" i="1" s="1"/>
  <c r="AC66" i="1"/>
  <c r="AJ66" i="1"/>
  <c r="AC75" i="1"/>
  <c r="AD75" i="1" s="1"/>
  <c r="AE75" i="1" s="1"/>
  <c r="AJ75" i="1"/>
  <c r="AK75" i="1" s="1"/>
  <c r="AL75" i="1" s="1"/>
  <c r="AC72" i="1"/>
  <c r="AD72" i="1" s="1"/>
  <c r="AE72" i="1" s="1"/>
  <c r="AJ72" i="1"/>
  <c r="AK72" i="1" s="1"/>
  <c r="AL72" i="1" s="1"/>
  <c r="AJ62" i="1"/>
  <c r="AC62" i="1"/>
  <c r="AC73" i="1"/>
  <c r="AD73" i="1" s="1"/>
  <c r="AE73" i="1" s="1"/>
  <c r="AJ73" i="1"/>
  <c r="AK73" i="1" s="1"/>
  <c r="AL73" i="1" s="1"/>
  <c r="AC65" i="1"/>
  <c r="AJ65" i="1"/>
  <c r="AC76" i="1"/>
  <c r="AD76" i="1" s="1"/>
  <c r="AE76" i="1" s="1"/>
  <c r="AJ76" i="1"/>
  <c r="AK76" i="1" s="1"/>
  <c r="AL76" i="1" s="1"/>
  <c r="AC67" i="1"/>
  <c r="AJ67" i="1"/>
  <c r="AC68" i="1"/>
  <c r="AJ68" i="1"/>
  <c r="AC71" i="1"/>
  <c r="AD71" i="1" s="1"/>
  <c r="AE71" i="1" s="1"/>
  <c r="AJ71" i="1"/>
  <c r="AK71" i="1" s="1"/>
  <c r="AL71" i="1" s="1"/>
  <c r="AC64" i="1"/>
  <c r="AJ64" i="1"/>
  <c r="AC74" i="1"/>
  <c r="AD74" i="1" s="1"/>
  <c r="AE74" i="1" s="1"/>
  <c r="AJ74" i="1"/>
  <c r="AK74" i="1" s="1"/>
  <c r="AL74" i="1" s="1"/>
  <c r="AJ61" i="1"/>
  <c r="AC69" i="1"/>
  <c r="AD69" i="1" s="1"/>
  <c r="AE69" i="1" s="1"/>
  <c r="AJ63" i="1"/>
  <c r="W69" i="1"/>
  <c r="W73" i="1"/>
  <c r="W75" i="1"/>
  <c r="W72" i="1"/>
  <c r="W74" i="1"/>
  <c r="W76" i="1"/>
  <c r="W70" i="1"/>
  <c r="AB35" i="1"/>
  <c r="AB43" i="1"/>
  <c r="AB41" i="1"/>
  <c r="AB47" i="1"/>
  <c r="W47" i="1" s="1"/>
  <c r="K55" i="1"/>
  <c r="H27" i="1"/>
  <c r="I27" i="1"/>
  <c r="K27" i="1"/>
  <c r="H55" i="1"/>
  <c r="L27" i="1"/>
  <c r="I55" i="1"/>
  <c r="L55" i="1"/>
  <c r="W48" i="1"/>
  <c r="W45" i="1"/>
  <c r="AD45" i="1" s="1"/>
  <c r="AE45" i="1" s="1"/>
  <c r="W46" i="1"/>
  <c r="I20" i="1" l="1" a="1"/>
  <c r="I20" i="1" s="1"/>
  <c r="I19" i="1" a="1"/>
  <c r="I19" i="1" s="1"/>
  <c r="I18" i="1" a="1"/>
  <c r="I18" i="1" s="1"/>
  <c r="I17" i="1" a="1"/>
  <c r="I17" i="1" s="1"/>
  <c r="I16" i="1" a="1"/>
  <c r="I16" i="1" s="1"/>
  <c r="I15" i="1" a="1"/>
  <c r="I15" i="1" s="1"/>
  <c r="BC17" i="1" a="1"/>
  <c r="BC17" i="1" s="1"/>
  <c r="AZ17" i="1" a="1"/>
  <c r="AZ17" i="1" s="1"/>
  <c r="BB17" i="1" a="1"/>
  <c r="BB17" i="1" s="1"/>
  <c r="BA17" i="1" a="1"/>
  <c r="BA17" i="1" s="1"/>
  <c r="AZ16" i="1" a="1"/>
  <c r="AZ16" i="1" s="1"/>
  <c r="BB16" i="1" a="1"/>
  <c r="BB16" i="1" s="1"/>
  <c r="BC16" i="1" a="1"/>
  <c r="BC16" i="1" s="1"/>
  <c r="BA16" i="1" a="1"/>
  <c r="BA16" i="1" s="1"/>
  <c r="BB15" i="1" a="1"/>
  <c r="BB15" i="1" s="1"/>
  <c r="AZ15" i="1" a="1"/>
  <c r="AZ15" i="1" s="1"/>
  <c r="BC15" i="1" a="1"/>
  <c r="BC15" i="1" s="1"/>
  <c r="BA15" i="1" a="1"/>
  <c r="BA15" i="1" s="1"/>
  <c r="BA14" i="1" a="1"/>
  <c r="BA14" i="1" s="1"/>
  <c r="BC14" i="1" s="1" a="1"/>
  <c r="BC14" i="1" s="1"/>
  <c r="AZ14" i="1" a="1"/>
  <c r="AZ14" i="1" s="1"/>
  <c r="BB14" i="1" s="1" a="1"/>
  <c r="BB14" i="1" s="1"/>
  <c r="BE14" i="1" s="1"/>
  <c r="E14" i="1" s="1"/>
  <c r="BC20" i="1" a="1"/>
  <c r="BC20" i="1" s="1"/>
  <c r="AZ20" i="1" a="1"/>
  <c r="AZ20" i="1" s="1"/>
  <c r="BB20" i="1" a="1"/>
  <c r="BB20" i="1" s="1"/>
  <c r="BA20" i="1" a="1"/>
  <c r="BA20" i="1" s="1"/>
  <c r="AZ13" i="1" a="1"/>
  <c r="AZ13" i="1" s="1"/>
  <c r="BB13" i="1" s="1" a="1"/>
  <c r="BB13" i="1" s="1"/>
  <c r="BA13" i="1" a="1"/>
  <c r="BA13" i="1" s="1"/>
  <c r="BC13" i="1" s="1" a="1"/>
  <c r="BC13" i="1" s="1"/>
  <c r="AZ12" i="1" a="1"/>
  <c r="AZ12" i="1" s="1"/>
  <c r="BB12" i="1" s="1" a="1"/>
  <c r="BB12" i="1" s="1"/>
  <c r="BA12" i="1" a="1"/>
  <c r="BA12" i="1" s="1"/>
  <c r="BC12" i="1" s="1" a="1"/>
  <c r="BC12" i="1" s="1"/>
  <c r="BA11" i="1" a="1"/>
  <c r="BA11" i="1" s="1"/>
  <c r="BC11" i="1" s="1" a="1"/>
  <c r="BC11" i="1" s="1"/>
  <c r="AZ11" i="1" a="1"/>
  <c r="AZ11" i="1" s="1"/>
  <c r="BB11" i="1" s="1" a="1"/>
  <c r="BB11" i="1" s="1"/>
  <c r="BB19" i="1" a="1"/>
  <c r="BB19" i="1" s="1"/>
  <c r="BA19" i="1" a="1"/>
  <c r="BA19" i="1" s="1"/>
  <c r="BC19" i="1" a="1"/>
  <c r="BC19" i="1" s="1"/>
  <c r="AZ19" i="1" a="1"/>
  <c r="AZ19" i="1" s="1"/>
  <c r="BB18" i="1" a="1"/>
  <c r="BB18" i="1" s="1"/>
  <c r="AZ18" i="1" a="1"/>
  <c r="AZ18" i="1" s="1"/>
  <c r="BC18" i="1" a="1"/>
  <c r="BC18" i="1" s="1"/>
  <c r="BA18" i="1" a="1"/>
  <c r="BA18" i="1" s="1"/>
  <c r="T167" i="1"/>
  <c r="T139" i="1"/>
  <c r="T111" i="1"/>
  <c r="AD154" i="1"/>
  <c r="AE154" i="1" s="1"/>
  <c r="AD150" i="1"/>
  <c r="AE150" i="1" s="1"/>
  <c r="AD153" i="1"/>
  <c r="AE153" i="1" s="1"/>
  <c r="G36" i="2"/>
  <c r="G54" i="2"/>
  <c r="G38" i="2"/>
  <c r="G40" i="2"/>
  <c r="G52" i="2"/>
  <c r="G46" i="2"/>
  <c r="G42" i="2"/>
  <c r="G50" i="2"/>
  <c r="G48" i="2"/>
  <c r="G44" i="2"/>
  <c r="G28" i="2"/>
  <c r="G30" i="2"/>
  <c r="G32" i="2"/>
  <c r="G24" i="2"/>
  <c r="G34" i="2"/>
  <c r="G26" i="2"/>
  <c r="M12" i="2"/>
  <c r="M13" i="2"/>
  <c r="M10" i="2"/>
  <c r="M17" i="2"/>
  <c r="M21" i="2"/>
  <c r="M4" i="2"/>
  <c r="M8" i="2"/>
  <c r="M18" i="2"/>
  <c r="M5" i="2"/>
  <c r="M6" i="2"/>
  <c r="M23" i="2"/>
  <c r="N1" i="2"/>
  <c r="M3" i="2"/>
  <c r="M15" i="2"/>
  <c r="M7" i="2"/>
  <c r="M11" i="2"/>
  <c r="M22" i="2"/>
  <c r="M19" i="2"/>
  <c r="AW15" i="1"/>
  <c r="AV15" i="1"/>
  <c r="AV20" i="1"/>
  <c r="AY20" i="1" s="1"/>
  <c r="AW18" i="1"/>
  <c r="AV18" i="1"/>
  <c r="AW16" i="1"/>
  <c r="AX16" i="1"/>
  <c r="AW19" i="1"/>
  <c r="AW20" i="1"/>
  <c r="AX20" i="1"/>
  <c r="AV16" i="1"/>
  <c r="AY16" i="1" s="1"/>
  <c r="AW17" i="1"/>
  <c r="AV19" i="1"/>
  <c r="AX17" i="1"/>
  <c r="AV17" i="1"/>
  <c r="AB27" i="1"/>
  <c r="AC43" i="1"/>
  <c r="AJ43" i="1"/>
  <c r="AE27" i="1"/>
  <c r="AC47" i="1"/>
  <c r="AD47" i="1" s="1"/>
  <c r="AE47" i="1" s="1"/>
  <c r="AJ47" i="1"/>
  <c r="AK47" i="1" s="1"/>
  <c r="AL47" i="1" s="1"/>
  <c r="AE26" i="1"/>
  <c r="AW11" i="1" s="1"/>
  <c r="AB26" i="1"/>
  <c r="AD97" i="1"/>
  <c r="AE97" i="1" s="1"/>
  <c r="AC41" i="1"/>
  <c r="AJ41" i="1"/>
  <c r="AC35" i="1"/>
  <c r="AJ35" i="1"/>
  <c r="AK96" i="1"/>
  <c r="AL96" i="1" s="1"/>
  <c r="AD201" i="1"/>
  <c r="P195" i="1"/>
  <c r="R195" i="1" s="1"/>
  <c r="AK201" i="1"/>
  <c r="T195" i="1"/>
  <c r="W195" i="1" s="1"/>
  <c r="AK175" i="1"/>
  <c r="AL175" i="1" s="1"/>
  <c r="AD175" i="1"/>
  <c r="AE175" i="1" s="1"/>
  <c r="AD178" i="1"/>
  <c r="AE178" i="1" s="1"/>
  <c r="AK176" i="1"/>
  <c r="AL176" i="1" s="1"/>
  <c r="AK174" i="1"/>
  <c r="AL174" i="1" s="1"/>
  <c r="AK178" i="1"/>
  <c r="AL178" i="1" s="1"/>
  <c r="AD176" i="1"/>
  <c r="AE176" i="1" s="1"/>
  <c r="AK148" i="1"/>
  <c r="AL148" i="1" s="1"/>
  <c r="AD152" i="1"/>
  <c r="AE152" i="1" s="1"/>
  <c r="AK147" i="1"/>
  <c r="AL147" i="1" s="1"/>
  <c r="P167" i="1"/>
  <c r="AK179" i="1"/>
  <c r="AL179" i="1" s="1"/>
  <c r="AD179" i="1"/>
  <c r="AE179" i="1" s="1"/>
  <c r="AK177" i="1"/>
  <c r="AL177" i="1" s="1"/>
  <c r="AD177" i="1"/>
  <c r="AE177" i="1" s="1"/>
  <c r="P139" i="1"/>
  <c r="P111" i="1"/>
  <c r="P83" i="1"/>
  <c r="T83" i="1"/>
  <c r="W71" i="1"/>
  <c r="T55" i="1"/>
  <c r="G4" i="1"/>
  <c r="AY17" i="1" l="1"/>
  <c r="AY19" i="1"/>
  <c r="AY18" i="1"/>
  <c r="BE11" i="1"/>
  <c r="BE12" i="1"/>
  <c r="E12" i="1" s="1"/>
  <c r="BE13" i="1"/>
  <c r="AW12" i="1"/>
  <c r="AW14" i="1"/>
  <c r="AV12" i="1"/>
  <c r="AV13" i="1"/>
  <c r="AV14" i="1"/>
  <c r="O1" i="2"/>
  <c r="N12" i="2"/>
  <c r="N16" i="2"/>
  <c r="N19" i="2"/>
  <c r="N20" i="2"/>
  <c r="N7" i="2"/>
  <c r="N3" i="2"/>
  <c r="N15" i="2"/>
  <c r="N23" i="2"/>
  <c r="N11" i="2"/>
  <c r="N6" i="2"/>
  <c r="N5" i="2"/>
  <c r="N10" i="2"/>
  <c r="N8" i="2"/>
  <c r="N21" i="2"/>
  <c r="N18" i="2"/>
  <c r="N2" i="2"/>
  <c r="N9" i="2"/>
  <c r="N17" i="2"/>
  <c r="N14" i="2"/>
  <c r="N4" i="2"/>
  <c r="N22" i="2"/>
  <c r="N13" i="2"/>
  <c r="AW13" i="1"/>
  <c r="H7" i="1" a="1"/>
  <c r="H7" i="1" s="1"/>
  <c r="I7" i="1" s="1" a="1"/>
  <c r="I7" i="1" s="1"/>
  <c r="H8" i="1" a="1"/>
  <c r="H8" i="1" s="1"/>
  <c r="I8" i="1" s="1" a="1"/>
  <c r="I8" i="1" s="1"/>
  <c r="H9" i="1" a="1"/>
  <c r="H9" i="1" s="1"/>
  <c r="I9" i="1" s="1" a="1"/>
  <c r="I9" i="1" s="1"/>
  <c r="T27" i="1"/>
  <c r="P27" i="1"/>
  <c r="AL201" i="1"/>
  <c r="U195" i="1"/>
  <c r="AH195" i="1" s="1"/>
  <c r="AE201" i="1"/>
  <c r="Q195" i="1"/>
  <c r="AH194" i="1" s="1"/>
  <c r="AV11" i="1"/>
  <c r="P55" i="1"/>
  <c r="Y11" i="1" l="1"/>
  <c r="E11" i="1"/>
  <c r="E13" i="1"/>
  <c r="T198" i="1"/>
  <c r="T114" i="1"/>
  <c r="T30" i="1"/>
  <c r="T170" i="1"/>
  <c r="T86" i="1"/>
  <c r="T142" i="1"/>
  <c r="T58" i="1"/>
  <c r="Q58" i="1"/>
  <c r="Q198" i="1"/>
  <c r="Q114" i="1"/>
  <c r="Q30" i="1"/>
  <c r="Q170" i="1"/>
  <c r="Q86" i="1"/>
  <c r="Q142" i="1"/>
  <c r="N142" i="1"/>
  <c r="N58" i="1"/>
  <c r="N198" i="1"/>
  <c r="N114" i="1"/>
  <c r="N30" i="1"/>
  <c r="N170" i="1"/>
  <c r="N86" i="1"/>
  <c r="P1" i="2"/>
  <c r="O12" i="2"/>
  <c r="O16" i="2"/>
  <c r="O13" i="2"/>
  <c r="O8" i="2"/>
  <c r="O21" i="2"/>
  <c r="O4" i="2"/>
  <c r="O17" i="2"/>
  <c r="O20" i="2"/>
  <c r="O7" i="2"/>
  <c r="O23" i="2"/>
  <c r="O14" i="2"/>
  <c r="O2" i="2"/>
  <c r="O11" i="2"/>
  <c r="O9" i="2"/>
  <c r="O6" i="2"/>
  <c r="O5" i="2"/>
  <c r="O22" i="2"/>
  <c r="O10" i="2"/>
  <c r="O19" i="2"/>
  <c r="O15" i="2"/>
  <c r="O18" i="2"/>
  <c r="O3" i="2"/>
  <c r="AF201" i="1"/>
  <c r="AF202" i="1"/>
  <c r="AF203" i="1"/>
  <c r="AF212" i="1"/>
  <c r="AF216" i="1"/>
  <c r="AF206" i="1"/>
  <c r="AF213" i="1"/>
  <c r="AF204" i="1"/>
  <c r="AF207" i="1"/>
  <c r="AF209" i="1"/>
  <c r="AF205" i="1"/>
  <c r="AF214" i="1"/>
  <c r="AF211" i="1"/>
  <c r="AF208" i="1"/>
  <c r="AF215" i="1"/>
  <c r="AF210" i="1"/>
  <c r="AM201" i="1"/>
  <c r="AM204" i="1"/>
  <c r="AM214" i="1"/>
  <c r="AM216" i="1"/>
  <c r="AM202" i="1"/>
  <c r="AM207" i="1"/>
  <c r="AM205" i="1"/>
  <c r="AM213" i="1"/>
  <c r="AM215" i="1"/>
  <c r="AM212" i="1"/>
  <c r="AM211" i="1"/>
  <c r="AM203" i="1"/>
  <c r="AM208" i="1"/>
  <c r="AM210" i="1"/>
  <c r="AM206" i="1"/>
  <c r="AM209" i="1"/>
  <c r="AU26" i="1"/>
  <c r="AV26" i="1"/>
  <c r="AV28" i="1" s="1" a="1"/>
  <c r="AV28" i="1" s="1"/>
  <c r="AV29" i="1" s="1"/>
  <c r="AW26" i="1"/>
  <c r="AW27" i="1" s="1" a="1"/>
  <c r="AW27" i="1" s="1"/>
  <c r="Q1" i="2" l="1"/>
  <c r="P20" i="2"/>
  <c r="P16" i="2"/>
  <c r="P8" i="2"/>
  <c r="P21" i="2"/>
  <c r="P4" i="2"/>
  <c r="P12" i="2"/>
  <c r="P9" i="2"/>
  <c r="P10" i="2"/>
  <c r="P23" i="2"/>
  <c r="P19" i="2"/>
  <c r="P17" i="2"/>
  <c r="P3" i="2"/>
  <c r="P18" i="2"/>
  <c r="P7" i="2"/>
  <c r="P22" i="2"/>
  <c r="P14" i="2"/>
  <c r="P13" i="2"/>
  <c r="P5" i="2"/>
  <c r="P11" i="2"/>
  <c r="P6" i="2"/>
  <c r="P2" i="2"/>
  <c r="P15" i="2"/>
  <c r="AH204" i="1"/>
  <c r="AG204" i="1"/>
  <c r="AI204" i="1"/>
  <c r="AP206" i="1"/>
  <c r="AO206" i="1"/>
  <c r="AN206" i="1"/>
  <c r="AP205" i="1"/>
  <c r="AO205" i="1"/>
  <c r="AN205" i="1"/>
  <c r="AI215" i="1"/>
  <c r="AH215" i="1"/>
  <c r="AG215" i="1"/>
  <c r="AI213" i="1"/>
  <c r="AH213" i="1"/>
  <c r="AG213" i="1"/>
  <c r="AH214" i="1"/>
  <c r="AG214" i="1"/>
  <c r="AI214" i="1"/>
  <c r="AP212" i="1"/>
  <c r="AO212" i="1"/>
  <c r="AN212" i="1"/>
  <c r="AI209" i="1"/>
  <c r="AH209" i="1"/>
  <c r="AG209" i="1"/>
  <c r="AP215" i="1"/>
  <c r="AO215" i="1"/>
  <c r="AN215" i="1"/>
  <c r="AI207" i="1"/>
  <c r="AH207" i="1"/>
  <c r="AG207" i="1"/>
  <c r="AP209" i="1"/>
  <c r="AO209" i="1"/>
  <c r="AN209" i="1"/>
  <c r="AH210" i="1"/>
  <c r="AG210" i="1"/>
  <c r="AI210" i="1"/>
  <c r="AP210" i="1"/>
  <c r="AO210" i="1"/>
  <c r="AN210" i="1"/>
  <c r="AP207" i="1"/>
  <c r="AO207" i="1"/>
  <c r="AN207" i="1"/>
  <c r="AH208" i="1"/>
  <c r="AG208" i="1"/>
  <c r="AI208" i="1"/>
  <c r="AH206" i="1"/>
  <c r="AG206" i="1"/>
  <c r="AI206" i="1"/>
  <c r="AH212" i="1"/>
  <c r="AG212" i="1"/>
  <c r="AI212" i="1"/>
  <c r="AP204" i="1"/>
  <c r="AO204" i="1"/>
  <c r="AN204" i="1"/>
  <c r="AH202" i="1"/>
  <c r="AG202" i="1"/>
  <c r="AI202" i="1"/>
  <c r="AI201" i="1"/>
  <c r="AH201" i="1"/>
  <c r="AG201" i="1"/>
  <c r="AP213" i="1"/>
  <c r="AO213" i="1"/>
  <c r="AN213" i="1"/>
  <c r="AP208" i="1"/>
  <c r="AO208" i="1"/>
  <c r="AN208" i="1"/>
  <c r="AP202" i="1"/>
  <c r="AO202" i="1"/>
  <c r="AN202" i="1"/>
  <c r="AI211" i="1"/>
  <c r="AH211" i="1"/>
  <c r="AG211" i="1"/>
  <c r="AH216" i="1"/>
  <c r="AG216" i="1"/>
  <c r="AI216" i="1"/>
  <c r="AP203" i="1"/>
  <c r="AO203" i="1"/>
  <c r="AN203" i="1"/>
  <c r="AP211" i="1"/>
  <c r="AO211" i="1"/>
  <c r="AN211" i="1"/>
  <c r="AP214" i="1"/>
  <c r="AO214" i="1"/>
  <c r="AN214" i="1"/>
  <c r="AI205" i="1"/>
  <c r="AH205" i="1"/>
  <c r="AG205" i="1"/>
  <c r="AI203" i="1"/>
  <c r="AH203" i="1"/>
  <c r="AG203" i="1"/>
  <c r="AP216" i="1"/>
  <c r="AO216" i="1"/>
  <c r="AN216" i="1"/>
  <c r="AP201" i="1"/>
  <c r="AO201" i="1"/>
  <c r="AN201" i="1"/>
  <c r="AW28" i="1" a="1"/>
  <c r="AW28" i="1" s="1"/>
  <c r="AW30" i="1" s="1"/>
  <c r="T31" i="1" s="1"/>
  <c r="AW55" i="1" a="1"/>
  <c r="AW55" i="1" s="1"/>
  <c r="AW50" i="1" a="1"/>
  <c r="AW50" i="1" s="1"/>
  <c r="AW42" i="1" a="1"/>
  <c r="AW42" i="1" s="1"/>
  <c r="AW34" i="1" a="1"/>
  <c r="AW34" i="1" s="1"/>
  <c r="AW52" i="1" a="1"/>
  <c r="AW52" i="1" s="1"/>
  <c r="AW47" i="1" a="1"/>
  <c r="AW47" i="1" s="1"/>
  <c r="AW39" i="1" a="1"/>
  <c r="AW39" i="1" s="1"/>
  <c r="AW53" i="1" a="1"/>
  <c r="AW53" i="1" s="1"/>
  <c r="AW40" i="1" a="1"/>
  <c r="AW40" i="1" s="1"/>
  <c r="AW57" i="1" a="1"/>
  <c r="AW57" i="1" s="1"/>
  <c r="AW44" i="1" a="1"/>
  <c r="AW44" i="1" s="1"/>
  <c r="AW36" i="1" a="1"/>
  <c r="AW36" i="1" s="1"/>
  <c r="AW54" i="1" a="1"/>
  <c r="AW54" i="1" s="1"/>
  <c r="AW49" i="1" a="1"/>
  <c r="AW49" i="1" s="1"/>
  <c r="AW41" i="1" a="1"/>
  <c r="AW41" i="1" s="1"/>
  <c r="AW33" i="1" a="1"/>
  <c r="AW33" i="1" s="1"/>
  <c r="AW48" i="1" a="1"/>
  <c r="AW48" i="1" s="1"/>
  <c r="AW51" i="1" a="1"/>
  <c r="AW51" i="1" s="1"/>
  <c r="AW46" i="1" a="1"/>
  <c r="AW46" i="1" s="1"/>
  <c r="AW38" i="1" a="1"/>
  <c r="AW38" i="1" s="1"/>
  <c r="AW37" i="1" a="1"/>
  <c r="AW37" i="1" s="1"/>
  <c r="AW56" i="1" a="1"/>
  <c r="AW56" i="1" s="1"/>
  <c r="AW43" i="1" a="1"/>
  <c r="AW43" i="1" s="1"/>
  <c r="AW35" i="1" a="1"/>
  <c r="AW35" i="1" s="1"/>
  <c r="AW45" i="1" a="1"/>
  <c r="AW45" i="1" s="1"/>
  <c r="AV45" i="1" a="1"/>
  <c r="AV45" i="1" s="1"/>
  <c r="AV37" i="1" a="1"/>
  <c r="AV37" i="1" s="1"/>
  <c r="AV55" i="1" a="1"/>
  <c r="AV55" i="1" s="1"/>
  <c r="AV50" i="1" a="1"/>
  <c r="AV50" i="1" s="1"/>
  <c r="AV42" i="1" a="1"/>
  <c r="AV42" i="1" s="1"/>
  <c r="AV34" i="1" a="1"/>
  <c r="AV34" i="1" s="1"/>
  <c r="AV52" i="1" a="1"/>
  <c r="AV52" i="1" s="1"/>
  <c r="AV47" i="1" a="1"/>
  <c r="AV47" i="1" s="1"/>
  <c r="AV39" i="1" a="1"/>
  <c r="AV39" i="1" s="1"/>
  <c r="AV56" i="1" a="1"/>
  <c r="AV56" i="1" s="1"/>
  <c r="AV48" i="1" a="1"/>
  <c r="AV48" i="1" s="1"/>
  <c r="AV57" i="1" a="1"/>
  <c r="AV57" i="1" s="1"/>
  <c r="AV44" i="1" a="1"/>
  <c r="AV44" i="1" s="1"/>
  <c r="AV36" i="1" a="1"/>
  <c r="AV36" i="1" s="1"/>
  <c r="AV35" i="1" a="1"/>
  <c r="AV35" i="1" s="1"/>
  <c r="AV53" i="1" a="1"/>
  <c r="AV53" i="1" s="1"/>
  <c r="AV40" i="1" a="1"/>
  <c r="AV40" i="1" s="1"/>
  <c r="AV54" i="1" a="1"/>
  <c r="AV54" i="1" s="1"/>
  <c r="AV49" i="1" a="1"/>
  <c r="AV49" i="1" s="1"/>
  <c r="AV41" i="1" a="1"/>
  <c r="AV41" i="1" s="1"/>
  <c r="AV33" i="1" a="1"/>
  <c r="AV33" i="1" s="1"/>
  <c r="AV43" i="1" a="1"/>
  <c r="AV43" i="1" s="1"/>
  <c r="AV51" i="1" a="1"/>
  <c r="AV51" i="1" s="1"/>
  <c r="AV46" i="1" a="1"/>
  <c r="AV46" i="1" s="1"/>
  <c r="AV38" i="1" a="1"/>
  <c r="AV38" i="1" s="1"/>
  <c r="AV27" i="1" a="1"/>
  <c r="AV27" i="1" s="1"/>
  <c r="AU53" i="1" a="1"/>
  <c r="AU53" i="1" s="1"/>
  <c r="AU48" i="1" a="1"/>
  <c r="AU48" i="1" s="1"/>
  <c r="AU40" i="1" a="1"/>
  <c r="AU40" i="1" s="1"/>
  <c r="AU45" i="1" a="1"/>
  <c r="AU45" i="1" s="1"/>
  <c r="AU37" i="1" a="1"/>
  <c r="AU37" i="1" s="1"/>
  <c r="AU46" i="1" a="1"/>
  <c r="AU46" i="1" s="1"/>
  <c r="AU56" i="1" a="1"/>
  <c r="AU56" i="1" s="1"/>
  <c r="AU51" i="1" a="1"/>
  <c r="AU51" i="1" s="1"/>
  <c r="AU43" i="1" a="1"/>
  <c r="AU43" i="1" s="1"/>
  <c r="AU35" i="1" a="1"/>
  <c r="AU35" i="1" s="1"/>
  <c r="AU55" i="1" a="1"/>
  <c r="AU55" i="1" s="1"/>
  <c r="AU50" i="1" a="1"/>
  <c r="AU50" i="1" s="1"/>
  <c r="AU42" i="1" a="1"/>
  <c r="AU42" i="1" s="1"/>
  <c r="AU34" i="1" a="1"/>
  <c r="AU34" i="1" s="1"/>
  <c r="AU38" i="1" a="1"/>
  <c r="AU38" i="1" s="1"/>
  <c r="AU52" i="1" a="1"/>
  <c r="AU52" i="1" s="1"/>
  <c r="AU47" i="1" a="1"/>
  <c r="AU47" i="1" s="1"/>
  <c r="AU39" i="1" a="1"/>
  <c r="AU39" i="1" s="1"/>
  <c r="AU57" i="1" a="1"/>
  <c r="AU57" i="1" s="1"/>
  <c r="AU44" i="1" a="1"/>
  <c r="AU44" i="1" s="1"/>
  <c r="AU36" i="1" a="1"/>
  <c r="AU36" i="1" s="1"/>
  <c r="AU54" i="1" a="1"/>
  <c r="AU54" i="1" s="1"/>
  <c r="AU49" i="1" a="1"/>
  <c r="AU49" i="1" s="1"/>
  <c r="AU41" i="1" a="1"/>
  <c r="AU41" i="1" s="1"/>
  <c r="AU33" i="1" a="1"/>
  <c r="AU33" i="1" s="1"/>
  <c r="AV30" i="1"/>
  <c r="Q31" i="1" s="1"/>
  <c r="AV31" i="1"/>
  <c r="AU27" i="1" a="1"/>
  <c r="AU27" i="1" s="1"/>
  <c r="AU28" i="1" a="1"/>
  <c r="AU28" i="1" s="1"/>
  <c r="R119" i="1" l="1"/>
  <c r="R122" i="1"/>
  <c r="R121" i="1"/>
  <c r="R91" i="1"/>
  <c r="R173" i="1"/>
  <c r="R145" i="1"/>
  <c r="Q4" i="2"/>
  <c r="Q8" i="2"/>
  <c r="Q12" i="2"/>
  <c r="Q16" i="2"/>
  <c r="Q20" i="2"/>
  <c r="Q21" i="2"/>
  <c r="Q22" i="2"/>
  <c r="R1" i="2"/>
  <c r="Q17" i="2"/>
  <c r="Q13" i="2"/>
  <c r="Q14" i="2"/>
  <c r="Q11" i="2"/>
  <c r="Q5" i="2"/>
  <c r="Q9" i="2"/>
  <c r="Q2" i="2"/>
  <c r="Q6" i="2"/>
  <c r="Q19" i="2"/>
  <c r="Q10" i="2"/>
  <c r="Q15" i="2"/>
  <c r="Q3" i="2"/>
  <c r="Q23" i="2"/>
  <c r="Q7" i="2"/>
  <c r="Q18" i="2"/>
  <c r="R97" i="1"/>
  <c r="R120" i="1"/>
  <c r="R127" i="1"/>
  <c r="R117" i="1"/>
  <c r="R126" i="1"/>
  <c r="R129" i="1"/>
  <c r="R35" i="1"/>
  <c r="R128" i="1"/>
  <c r="R131" i="1"/>
  <c r="T59" i="1"/>
  <c r="T87" i="1"/>
  <c r="T143" i="1"/>
  <c r="T171" i="1"/>
  <c r="T115" i="1"/>
  <c r="T199" i="1"/>
  <c r="R94" i="1"/>
  <c r="R41" i="1"/>
  <c r="R96" i="1"/>
  <c r="R95" i="1"/>
  <c r="R98" i="1"/>
  <c r="R125" i="1"/>
  <c r="Q59" i="1"/>
  <c r="Q199" i="1"/>
  <c r="Q171" i="1"/>
  <c r="Q87" i="1"/>
  <c r="Q143" i="1"/>
  <c r="Q115" i="1"/>
  <c r="R118" i="1"/>
  <c r="Q192" i="1"/>
  <c r="R192" i="1" s="1"/>
  <c r="U194" i="1"/>
  <c r="W194" i="1" s="1"/>
  <c r="U193" i="1"/>
  <c r="W193" i="1" s="1"/>
  <c r="U192" i="1"/>
  <c r="W192" i="1" s="1"/>
  <c r="Q194" i="1"/>
  <c r="R194" i="1" s="1"/>
  <c r="Q193" i="1"/>
  <c r="R193" i="1" s="1"/>
  <c r="R66" i="1"/>
  <c r="R36" i="1"/>
  <c r="R65" i="1"/>
  <c r="R67" i="1"/>
  <c r="R40" i="1"/>
  <c r="R37" i="1"/>
  <c r="R33" i="1"/>
  <c r="R62" i="1"/>
  <c r="R61" i="1"/>
  <c r="R38" i="1"/>
  <c r="R39" i="1"/>
  <c r="R68" i="1"/>
  <c r="R64" i="1"/>
  <c r="R34" i="1"/>
  <c r="AW29" i="1"/>
  <c r="AU29" i="1"/>
  <c r="AU30" i="1"/>
  <c r="N31" i="1" s="1"/>
  <c r="O173" i="1" l="1"/>
  <c r="U145" i="1"/>
  <c r="U173" i="1"/>
  <c r="S1" i="2"/>
  <c r="R2" i="2"/>
  <c r="R13" i="2"/>
  <c r="R18" i="2"/>
  <c r="R10" i="2"/>
  <c r="R17" i="2"/>
  <c r="R21" i="2"/>
  <c r="R22" i="2"/>
  <c r="R19" i="2"/>
  <c r="R15" i="2"/>
  <c r="R16" i="2"/>
  <c r="R7" i="2"/>
  <c r="R9" i="2"/>
  <c r="R14" i="2"/>
  <c r="R12" i="2"/>
  <c r="R23" i="2"/>
  <c r="R6" i="2"/>
  <c r="R11" i="2"/>
  <c r="R20" i="2"/>
  <c r="R5" i="2"/>
  <c r="R8" i="2"/>
  <c r="R3" i="2"/>
  <c r="R4" i="2"/>
  <c r="N59" i="1"/>
  <c r="N199" i="1"/>
  <c r="N143" i="1"/>
  <c r="N171" i="1"/>
  <c r="N115" i="1"/>
  <c r="N87" i="1"/>
  <c r="O130" i="1"/>
  <c r="O98" i="1"/>
  <c r="U127" i="1"/>
  <c r="U125" i="1"/>
  <c r="U98" i="1"/>
  <c r="U96" i="1"/>
  <c r="U131" i="1"/>
  <c r="U129" i="1"/>
  <c r="U91" i="1"/>
  <c r="AK95" i="1"/>
  <c r="AL95" i="1" s="1"/>
  <c r="AW31" i="1"/>
  <c r="U62" i="1" s="1"/>
  <c r="AU31" i="1"/>
  <c r="O39" i="1" s="1"/>
  <c r="U118" i="1" l="1"/>
  <c r="U93" i="1"/>
  <c r="U95" i="1"/>
  <c r="W173" i="1"/>
  <c r="O145" i="1"/>
  <c r="W145" i="1" s="1"/>
  <c r="U130" i="1"/>
  <c r="W130" i="1" s="1"/>
  <c r="T1" i="2"/>
  <c r="S20" i="2"/>
  <c r="S18" i="2"/>
  <c r="S14" i="2"/>
  <c r="S9" i="2"/>
  <c r="S11" i="2"/>
  <c r="S17" i="2"/>
  <c r="S22" i="2"/>
  <c r="S16" i="2"/>
  <c r="S8" i="2"/>
  <c r="S6" i="2"/>
  <c r="S19" i="2"/>
  <c r="S5" i="2"/>
  <c r="S10" i="2"/>
  <c r="S15" i="2"/>
  <c r="S13" i="2"/>
  <c r="S21" i="2"/>
  <c r="S3" i="2"/>
  <c r="S7" i="2"/>
  <c r="S12" i="2"/>
  <c r="S4" i="2"/>
  <c r="S23" i="2"/>
  <c r="S2" i="2"/>
  <c r="O96" i="1"/>
  <c r="W96" i="1" s="1"/>
  <c r="AD96" i="1" s="1"/>
  <c r="AE96" i="1" s="1"/>
  <c r="O41" i="1"/>
  <c r="O129" i="1"/>
  <c r="W129" i="1" s="1"/>
  <c r="O97" i="1"/>
  <c r="O89" i="1"/>
  <c r="O120" i="1"/>
  <c r="O117" i="1"/>
  <c r="W98" i="1"/>
  <c r="U97" i="1"/>
  <c r="U122" i="1"/>
  <c r="O90" i="1"/>
  <c r="O122" i="1"/>
  <c r="O121" i="1"/>
  <c r="O118" i="1"/>
  <c r="U89" i="1"/>
  <c r="U119" i="1"/>
  <c r="O125" i="1"/>
  <c r="W125" i="1" s="1"/>
  <c r="O92" i="1"/>
  <c r="U117" i="1"/>
  <c r="U41" i="1"/>
  <c r="U126" i="1"/>
  <c r="O119" i="1"/>
  <c r="O123" i="1"/>
  <c r="U120" i="1"/>
  <c r="U90" i="1"/>
  <c r="U124" i="1"/>
  <c r="O93" i="1"/>
  <c r="O124" i="1"/>
  <c r="O91" i="1"/>
  <c r="W91" i="1" s="1"/>
  <c r="U92" i="1"/>
  <c r="U121" i="1"/>
  <c r="O126" i="1"/>
  <c r="O95" i="1"/>
  <c r="U94" i="1"/>
  <c r="U128" i="1"/>
  <c r="U123" i="1"/>
  <c r="O131" i="1"/>
  <c r="W131" i="1" s="1"/>
  <c r="O128" i="1"/>
  <c r="O127" i="1"/>
  <c r="W127" i="1" s="1"/>
  <c r="O94" i="1"/>
  <c r="O68" i="1"/>
  <c r="O63" i="1"/>
  <c r="O67" i="1"/>
  <c r="O62" i="1"/>
  <c r="W62" i="1" s="1"/>
  <c r="U34" i="1"/>
  <c r="U61" i="1"/>
  <c r="U37" i="1"/>
  <c r="U66" i="1"/>
  <c r="U39" i="1"/>
  <c r="W39" i="1" s="1"/>
  <c r="AK39" i="1" s="1"/>
  <c r="AL39" i="1" s="1"/>
  <c r="U65" i="1"/>
  <c r="U35" i="1"/>
  <c r="O61" i="1"/>
  <c r="U68" i="1"/>
  <c r="U36" i="1"/>
  <c r="U63" i="1"/>
  <c r="U64" i="1"/>
  <c r="U33" i="1"/>
  <c r="O65" i="1"/>
  <c r="W65" i="1" s="1"/>
  <c r="U40" i="1"/>
  <c r="U67" i="1"/>
  <c r="O64" i="1"/>
  <c r="U38" i="1"/>
  <c r="O66" i="1"/>
  <c r="O40" i="1"/>
  <c r="O35" i="1"/>
  <c r="O33" i="1"/>
  <c r="O34" i="1"/>
  <c r="O37" i="1"/>
  <c r="O38" i="1"/>
  <c r="O36" i="1"/>
  <c r="W95" i="1" l="1"/>
  <c r="AD95" i="1" s="1"/>
  <c r="AE95" i="1" s="1"/>
  <c r="AD130" i="1"/>
  <c r="AE130" i="1" s="1"/>
  <c r="AK130" i="1"/>
  <c r="AL130" i="1" s="1"/>
  <c r="W118" i="1"/>
  <c r="AD118" i="1" s="1"/>
  <c r="AE118" i="1" s="1"/>
  <c r="W93" i="1"/>
  <c r="AD93" i="1" s="1"/>
  <c r="AE93" i="1" s="1"/>
  <c r="W128" i="1"/>
  <c r="AK128" i="1" s="1"/>
  <c r="AL128" i="1" s="1"/>
  <c r="W119" i="1"/>
  <c r="AK119" i="1" s="1"/>
  <c r="AL119" i="1" s="1"/>
  <c r="W120" i="1"/>
  <c r="AK120" i="1" s="1"/>
  <c r="AL120" i="1" s="1"/>
  <c r="W121" i="1"/>
  <c r="AK121" i="1" s="1"/>
  <c r="AL121" i="1" s="1"/>
  <c r="W89" i="1"/>
  <c r="AD89" i="1" s="1"/>
  <c r="AD145" i="1"/>
  <c r="AK145" i="1"/>
  <c r="W124" i="1"/>
  <c r="AK124" i="1" s="1"/>
  <c r="AL124" i="1" s="1"/>
  <c r="W122" i="1"/>
  <c r="AK122" i="1" s="1"/>
  <c r="AL122" i="1" s="1"/>
  <c r="W97" i="1"/>
  <c r="AK97" i="1" s="1"/>
  <c r="AL97" i="1" s="1"/>
  <c r="AD173" i="1"/>
  <c r="AK173" i="1"/>
  <c r="U1" i="2"/>
  <c r="T10" i="2"/>
  <c r="T18" i="2"/>
  <c r="T2" i="2"/>
  <c r="T15" i="2"/>
  <c r="T19" i="2"/>
  <c r="T7" i="2"/>
  <c r="T5" i="2"/>
  <c r="T13" i="2"/>
  <c r="T8" i="2"/>
  <c r="T6" i="2"/>
  <c r="T11" i="2"/>
  <c r="T22" i="2"/>
  <c r="T16" i="2"/>
  <c r="T21" i="2"/>
  <c r="T4" i="2"/>
  <c r="T23" i="2"/>
  <c r="T9" i="2"/>
  <c r="T12" i="2"/>
  <c r="T17" i="2"/>
  <c r="T14" i="2"/>
  <c r="T3" i="2"/>
  <c r="T20" i="2"/>
  <c r="AD119" i="1"/>
  <c r="AE119" i="1" s="1"/>
  <c r="W90" i="1"/>
  <c r="AK91" i="1"/>
  <c r="AL91" i="1" s="1"/>
  <c r="AD91" i="1"/>
  <c r="AE91" i="1" s="1"/>
  <c r="W92" i="1"/>
  <c r="AD131" i="1"/>
  <c r="AE131" i="1" s="1"/>
  <c r="AK131" i="1"/>
  <c r="AL131" i="1" s="1"/>
  <c r="AK125" i="1"/>
  <c r="AL125" i="1" s="1"/>
  <c r="AD125" i="1"/>
  <c r="AE125" i="1" s="1"/>
  <c r="AK129" i="1"/>
  <c r="AL129" i="1" s="1"/>
  <c r="AD129" i="1"/>
  <c r="AE129" i="1" s="1"/>
  <c r="W94" i="1"/>
  <c r="W126" i="1"/>
  <c r="AD98" i="1"/>
  <c r="AE98" i="1" s="1"/>
  <c r="AK98" i="1"/>
  <c r="AL98" i="1" s="1"/>
  <c r="AD122" i="1"/>
  <c r="AE122" i="1" s="1"/>
  <c r="AD127" i="1"/>
  <c r="AE127" i="1" s="1"/>
  <c r="AK127" i="1"/>
  <c r="AL127" i="1" s="1"/>
  <c r="W123" i="1"/>
  <c r="W117" i="1"/>
  <c r="W35" i="1"/>
  <c r="AK35" i="1" s="1"/>
  <c r="AL35" i="1" s="1"/>
  <c r="AK65" i="1"/>
  <c r="AL65" i="1" s="1"/>
  <c r="AD65" i="1"/>
  <c r="AE65" i="1" s="1"/>
  <c r="AD62" i="1"/>
  <c r="AE62" i="1" s="1"/>
  <c r="AK62" i="1"/>
  <c r="AL62" i="1" s="1"/>
  <c r="W66" i="1"/>
  <c r="AD39" i="1"/>
  <c r="AE39" i="1" s="1"/>
  <c r="W67" i="1"/>
  <c r="W37" i="1"/>
  <c r="AK37" i="1" s="1"/>
  <c r="AL37" i="1" s="1"/>
  <c r="W63" i="1"/>
  <c r="W64" i="1"/>
  <c r="W34" i="1"/>
  <c r="AK34" i="1" s="1"/>
  <c r="AL34" i="1" s="1"/>
  <c r="W61" i="1"/>
  <c r="W38" i="1"/>
  <c r="AK38" i="1" s="1"/>
  <c r="AL38" i="1" s="1"/>
  <c r="W68" i="1"/>
  <c r="W33" i="1"/>
  <c r="W36" i="1"/>
  <c r="AK36" i="1" s="1"/>
  <c r="AL36" i="1" s="1"/>
  <c r="W40" i="1"/>
  <c r="AK40" i="1" s="1"/>
  <c r="AL40" i="1" s="1"/>
  <c r="AD121" i="1" l="1"/>
  <c r="AE121" i="1" s="1"/>
  <c r="AD124" i="1"/>
  <c r="AE124" i="1" s="1"/>
  <c r="AK118" i="1"/>
  <c r="AL118" i="1" s="1"/>
  <c r="AK93" i="1"/>
  <c r="AL93" i="1" s="1"/>
  <c r="AK89" i="1"/>
  <c r="AL89" i="1" s="1"/>
  <c r="AD128" i="1"/>
  <c r="AE128" i="1" s="1"/>
  <c r="AE145" i="1"/>
  <c r="Q139" i="1"/>
  <c r="AD120" i="1"/>
  <c r="AE120" i="1" s="1"/>
  <c r="U139" i="1"/>
  <c r="W139" i="1" s="1"/>
  <c r="AH139" i="1" s="1"/>
  <c r="AL145" i="1"/>
  <c r="U167" i="1"/>
  <c r="W167" i="1" s="1"/>
  <c r="AH167" i="1" s="1"/>
  <c r="AL173" i="1"/>
  <c r="AE173" i="1"/>
  <c r="Q167" i="1"/>
  <c r="V1" i="2"/>
  <c r="U19" i="2"/>
  <c r="U6" i="2"/>
  <c r="U2" i="2"/>
  <c r="U10" i="2"/>
  <c r="U18" i="2"/>
  <c r="U9" i="2"/>
  <c r="U15" i="2"/>
  <c r="U22" i="2"/>
  <c r="U14" i="2"/>
  <c r="U17" i="2"/>
  <c r="U7" i="2"/>
  <c r="U16" i="2"/>
  <c r="U8" i="2"/>
  <c r="U5" i="2"/>
  <c r="U13" i="2"/>
  <c r="U11" i="2"/>
  <c r="U3" i="2"/>
  <c r="U20" i="2"/>
  <c r="U12" i="2"/>
  <c r="U4" i="2"/>
  <c r="U23" i="2"/>
  <c r="U21" i="2"/>
  <c r="AK123" i="1"/>
  <c r="AL123" i="1" s="1"/>
  <c r="AD123" i="1"/>
  <c r="AE123" i="1" s="1"/>
  <c r="AD35" i="1"/>
  <c r="AE35" i="1" s="1"/>
  <c r="AK126" i="1"/>
  <c r="AL126" i="1" s="1"/>
  <c r="AD126" i="1"/>
  <c r="AE126" i="1" s="1"/>
  <c r="AK94" i="1"/>
  <c r="AL94" i="1" s="1"/>
  <c r="AD94" i="1"/>
  <c r="AE94" i="1" s="1"/>
  <c r="AK92" i="1"/>
  <c r="AL92" i="1" s="1"/>
  <c r="AD92" i="1"/>
  <c r="AE92" i="1" s="1"/>
  <c r="AK117" i="1"/>
  <c r="AD117" i="1"/>
  <c r="AD90" i="1"/>
  <c r="AE90" i="1" s="1"/>
  <c r="AK90" i="1"/>
  <c r="AL90" i="1" s="1"/>
  <c r="AE89" i="1"/>
  <c r="AK63" i="1"/>
  <c r="AL63" i="1" s="1"/>
  <c r="AD63" i="1"/>
  <c r="AE63" i="1" s="1"/>
  <c r="AK67" i="1"/>
  <c r="AL67" i="1" s="1"/>
  <c r="AD67" i="1"/>
  <c r="AE67" i="1" s="1"/>
  <c r="AD61" i="1"/>
  <c r="AE61" i="1" s="1"/>
  <c r="AK61" i="1"/>
  <c r="AL61" i="1" s="1"/>
  <c r="AD64" i="1"/>
  <c r="AE64" i="1" s="1"/>
  <c r="AK64" i="1"/>
  <c r="AL64" i="1" s="1"/>
  <c r="AK68" i="1"/>
  <c r="AL68" i="1" s="1"/>
  <c r="AD68" i="1"/>
  <c r="AE68" i="1" s="1"/>
  <c r="AK66" i="1"/>
  <c r="AL66" i="1" s="1"/>
  <c r="AD66" i="1"/>
  <c r="AE66" i="1" s="1"/>
  <c r="AK33" i="1"/>
  <c r="AD33" i="1"/>
  <c r="AD37" i="1"/>
  <c r="AE37" i="1" s="1"/>
  <c r="AD38" i="1"/>
  <c r="AE38" i="1" s="1"/>
  <c r="AD34" i="1"/>
  <c r="AE34" i="1" s="1"/>
  <c r="AD40" i="1"/>
  <c r="AE40" i="1" s="1"/>
  <c r="AD36" i="1"/>
  <c r="AE36" i="1" s="1"/>
  <c r="W41" i="1"/>
  <c r="AM92" i="1" l="1"/>
  <c r="AN92" i="1" s="1"/>
  <c r="U111" i="1"/>
  <c r="W111" i="1" s="1"/>
  <c r="AH111" i="1" s="1"/>
  <c r="R167" i="1"/>
  <c r="AH166" i="1" s="1"/>
  <c r="AU15" i="1" s="1" a="1"/>
  <c r="AU15" i="1" s="1"/>
  <c r="AM177" i="1"/>
  <c r="AM176" i="1"/>
  <c r="AM185" i="1"/>
  <c r="AM173" i="1"/>
  <c r="AM175" i="1"/>
  <c r="AM179" i="1"/>
  <c r="AM184" i="1"/>
  <c r="AM187" i="1"/>
  <c r="AM180" i="1"/>
  <c r="AM178" i="1"/>
  <c r="AM181" i="1"/>
  <c r="AM174" i="1"/>
  <c r="AM188" i="1"/>
  <c r="AM182" i="1"/>
  <c r="AM183" i="1"/>
  <c r="AM186" i="1"/>
  <c r="R139" i="1"/>
  <c r="AH138" i="1" s="1"/>
  <c r="AN15" i="1" s="1" a="1"/>
  <c r="AN15" i="1" s="1"/>
  <c r="AF179" i="1"/>
  <c r="AF183" i="1"/>
  <c r="AF181" i="1"/>
  <c r="AF182" i="1"/>
  <c r="AF173" i="1"/>
  <c r="AF175" i="1"/>
  <c r="AF176" i="1"/>
  <c r="AF184" i="1"/>
  <c r="AF177" i="1"/>
  <c r="AF185" i="1"/>
  <c r="AF174" i="1"/>
  <c r="AF178" i="1"/>
  <c r="AF180" i="1"/>
  <c r="AF186" i="1"/>
  <c r="AF187" i="1"/>
  <c r="AF188" i="1"/>
  <c r="AF148" i="1"/>
  <c r="AF157" i="1"/>
  <c r="AF152" i="1"/>
  <c r="AF160" i="1"/>
  <c r="AF154" i="1"/>
  <c r="AF155" i="1"/>
  <c r="AF159" i="1"/>
  <c r="AF150" i="1"/>
  <c r="AF145" i="1"/>
  <c r="AF153" i="1"/>
  <c r="AF151" i="1"/>
  <c r="AF149" i="1"/>
  <c r="AF156" i="1"/>
  <c r="AF146" i="1"/>
  <c r="AF147" i="1"/>
  <c r="AF158" i="1"/>
  <c r="AM152" i="1"/>
  <c r="AM155" i="1"/>
  <c r="AM157" i="1"/>
  <c r="AM149" i="1"/>
  <c r="AM158" i="1"/>
  <c r="AM151" i="1"/>
  <c r="AM154" i="1"/>
  <c r="AM148" i="1"/>
  <c r="AM145" i="1"/>
  <c r="AM156" i="1"/>
  <c r="AM146" i="1"/>
  <c r="AM150" i="1"/>
  <c r="AM160" i="1"/>
  <c r="AM153" i="1"/>
  <c r="AM147" i="1"/>
  <c r="AM159" i="1"/>
  <c r="W1" i="2"/>
  <c r="V4" i="2"/>
  <c r="V12" i="2"/>
  <c r="V15" i="2"/>
  <c r="V16" i="2"/>
  <c r="V3" i="2"/>
  <c r="V8" i="2"/>
  <c r="V19" i="2"/>
  <c r="V20" i="2"/>
  <c r="V22" i="2"/>
  <c r="V10" i="2"/>
  <c r="V23" i="2"/>
  <c r="V21" i="2"/>
  <c r="V18" i="2"/>
  <c r="V2" i="2"/>
  <c r="V9" i="2"/>
  <c r="V7" i="2"/>
  <c r="V14" i="2"/>
  <c r="V17" i="2"/>
  <c r="V5" i="2"/>
  <c r="V11" i="2"/>
  <c r="V6" i="2"/>
  <c r="V13" i="2"/>
  <c r="AM90" i="1"/>
  <c r="AF94" i="1"/>
  <c r="AF90" i="1"/>
  <c r="AM94" i="1"/>
  <c r="AF92" i="1"/>
  <c r="AF104" i="1"/>
  <c r="AF96" i="1"/>
  <c r="AF99" i="1"/>
  <c r="AF102" i="1"/>
  <c r="AF97" i="1"/>
  <c r="AF91" i="1"/>
  <c r="AF95" i="1"/>
  <c r="AF101" i="1"/>
  <c r="AF103" i="1"/>
  <c r="AF89" i="1"/>
  <c r="AF100" i="1"/>
  <c r="AE117" i="1"/>
  <c r="Q111" i="1"/>
  <c r="U83" i="1"/>
  <c r="AL117" i="1"/>
  <c r="AM123" i="1" s="1"/>
  <c r="AF98" i="1"/>
  <c r="Q83" i="1"/>
  <c r="AM95" i="1"/>
  <c r="AM96" i="1"/>
  <c r="AM89" i="1"/>
  <c r="AM103" i="1"/>
  <c r="AM100" i="1"/>
  <c r="AM98" i="1"/>
  <c r="AM93" i="1"/>
  <c r="AM99" i="1"/>
  <c r="AM101" i="1"/>
  <c r="AM97" i="1"/>
  <c r="AM102" i="1"/>
  <c r="AM104" i="1"/>
  <c r="AM91" i="1"/>
  <c r="AF93" i="1"/>
  <c r="AD41" i="1"/>
  <c r="AE41" i="1" s="1"/>
  <c r="AK41" i="1"/>
  <c r="AL41" i="1" s="1"/>
  <c r="AF67" i="1"/>
  <c r="AG67" i="1" s="1"/>
  <c r="AM62" i="1"/>
  <c r="AP62" i="1" s="1"/>
  <c r="AM68" i="1"/>
  <c r="AP68" i="1" s="1"/>
  <c r="AF65" i="1"/>
  <c r="AI65" i="1" s="1"/>
  <c r="AM67" i="1"/>
  <c r="AM63" i="1"/>
  <c r="AM61" i="1"/>
  <c r="AM69" i="1"/>
  <c r="AM73" i="1"/>
  <c r="AM70" i="1"/>
  <c r="AM74" i="1"/>
  <c r="AM76" i="1"/>
  <c r="AM75" i="1"/>
  <c r="AM72" i="1"/>
  <c r="AM71" i="1"/>
  <c r="AF66" i="1"/>
  <c r="AF61" i="1"/>
  <c r="AF63" i="1"/>
  <c r="AF76" i="1"/>
  <c r="AF72" i="1"/>
  <c r="AF74" i="1"/>
  <c r="AF70" i="1"/>
  <c r="AF69" i="1"/>
  <c r="AF75" i="1"/>
  <c r="AF71" i="1"/>
  <c r="AF73" i="1"/>
  <c r="AM64" i="1"/>
  <c r="AM66" i="1"/>
  <c r="AM65" i="1"/>
  <c r="AF64" i="1"/>
  <c r="AF68" i="1"/>
  <c r="AF62" i="1"/>
  <c r="U55" i="1"/>
  <c r="Q55" i="1"/>
  <c r="AE33" i="1"/>
  <c r="AL33" i="1"/>
  <c r="W42" i="1"/>
  <c r="AD42" i="1" l="1"/>
  <c r="AE42" i="1" s="1"/>
  <c r="AK42" i="1"/>
  <c r="AL42" i="1" s="1"/>
  <c r="AO92" i="1"/>
  <c r="AP92" i="1"/>
  <c r="AX15" i="1"/>
  <c r="AY15" i="1" s="1"/>
  <c r="AP150" i="1"/>
  <c r="AO150" i="1"/>
  <c r="AN150" i="1"/>
  <c r="AH149" i="1"/>
  <c r="AG149" i="1"/>
  <c r="AI149" i="1"/>
  <c r="AH182" i="1"/>
  <c r="AG182" i="1"/>
  <c r="AI182" i="1"/>
  <c r="AP182" i="1"/>
  <c r="AO182" i="1"/>
  <c r="AN182" i="1"/>
  <c r="AP146" i="1"/>
  <c r="AO146" i="1"/>
  <c r="AN146" i="1"/>
  <c r="AP157" i="1"/>
  <c r="AO157" i="1"/>
  <c r="AN157" i="1"/>
  <c r="AI151" i="1"/>
  <c r="AG151" i="1"/>
  <c r="AH151" i="1"/>
  <c r="AH152" i="1"/>
  <c r="AI152" i="1"/>
  <c r="AG152" i="1"/>
  <c r="AI174" i="1"/>
  <c r="AG174" i="1"/>
  <c r="AH174" i="1"/>
  <c r="AI181" i="1"/>
  <c r="AH181" i="1"/>
  <c r="AG181" i="1"/>
  <c r="AO188" i="1"/>
  <c r="AN188" i="1"/>
  <c r="AP188" i="1"/>
  <c r="AN175" i="1"/>
  <c r="AP175" i="1"/>
  <c r="AO175" i="1"/>
  <c r="AN149" i="1"/>
  <c r="AO149" i="1"/>
  <c r="AP149" i="1"/>
  <c r="AH178" i="1"/>
  <c r="AG178" i="1"/>
  <c r="AI178" i="1"/>
  <c r="AN179" i="1"/>
  <c r="AO179" i="1"/>
  <c r="AP179" i="1"/>
  <c r="R55" i="1"/>
  <c r="AH54" i="1" s="1"/>
  <c r="R111" i="1"/>
  <c r="AH110" i="1" s="1"/>
  <c r="AP156" i="1"/>
  <c r="AO156" i="1"/>
  <c r="AN156" i="1"/>
  <c r="AO155" i="1"/>
  <c r="AP155" i="1"/>
  <c r="AN155" i="1"/>
  <c r="AH153" i="1"/>
  <c r="AI153" i="1"/>
  <c r="AG153" i="1"/>
  <c r="AI157" i="1"/>
  <c r="AH157" i="1"/>
  <c r="AG157" i="1"/>
  <c r="AI185" i="1"/>
  <c r="AH185" i="1"/>
  <c r="AG185" i="1"/>
  <c r="AH183" i="1"/>
  <c r="AG183" i="1"/>
  <c r="AI183" i="1"/>
  <c r="AP174" i="1"/>
  <c r="AO174" i="1"/>
  <c r="AN174" i="1"/>
  <c r="AO173" i="1"/>
  <c r="AN173" i="1"/>
  <c r="AP173" i="1"/>
  <c r="AP160" i="1"/>
  <c r="AO160" i="1"/>
  <c r="AN160" i="1"/>
  <c r="W83" i="1"/>
  <c r="AH83" i="1" s="1"/>
  <c r="AU13" i="1" s="1" a="1"/>
  <c r="AU13" i="1" s="1"/>
  <c r="AH160" i="1"/>
  <c r="AG160" i="1"/>
  <c r="AI160" i="1"/>
  <c r="W55" i="1"/>
  <c r="AH55" i="1" s="1"/>
  <c r="AU14" i="1" s="1" a="1"/>
  <c r="AU14" i="1" s="1"/>
  <c r="AN145" i="1"/>
  <c r="AO145" i="1"/>
  <c r="AP145" i="1"/>
  <c r="AP152" i="1"/>
  <c r="AO152" i="1"/>
  <c r="AN152" i="1"/>
  <c r="AG145" i="1"/>
  <c r="AH145" i="1"/>
  <c r="AI145" i="1"/>
  <c r="AH148" i="1"/>
  <c r="AI148" i="1"/>
  <c r="AG148" i="1"/>
  <c r="AI177" i="1"/>
  <c r="AH177" i="1"/>
  <c r="AG177" i="1"/>
  <c r="AI179" i="1"/>
  <c r="AH179" i="1"/>
  <c r="AG179" i="1"/>
  <c r="AP181" i="1"/>
  <c r="AO181" i="1"/>
  <c r="AN181" i="1"/>
  <c r="AN185" i="1"/>
  <c r="AO185" i="1"/>
  <c r="AP185" i="1"/>
  <c r="R83" i="1"/>
  <c r="AH82" i="1" s="1"/>
  <c r="AU11" i="1" s="1" a="1"/>
  <c r="AU11" i="1" s="1"/>
  <c r="AN159" i="1"/>
  <c r="AP159" i="1"/>
  <c r="AO159" i="1"/>
  <c r="AP148" i="1"/>
  <c r="AO148" i="1"/>
  <c r="AN148" i="1"/>
  <c r="AH158" i="1"/>
  <c r="AI158" i="1"/>
  <c r="AG158" i="1"/>
  <c r="AG150" i="1"/>
  <c r="AH150" i="1"/>
  <c r="AI150" i="1"/>
  <c r="AH188" i="1"/>
  <c r="AG188" i="1"/>
  <c r="AI188" i="1"/>
  <c r="AH184" i="1"/>
  <c r="AG184" i="1"/>
  <c r="AI184" i="1"/>
  <c r="AN178" i="1"/>
  <c r="AO178" i="1"/>
  <c r="AP178" i="1"/>
  <c r="AP176" i="1"/>
  <c r="AO176" i="1"/>
  <c r="AN176" i="1"/>
  <c r="AO147" i="1"/>
  <c r="AN147" i="1"/>
  <c r="AP147" i="1"/>
  <c r="AP154" i="1"/>
  <c r="AO154" i="1"/>
  <c r="AN154" i="1"/>
  <c r="AI147" i="1"/>
  <c r="AH147" i="1"/>
  <c r="AG147" i="1"/>
  <c r="AG159" i="1"/>
  <c r="AH159" i="1"/>
  <c r="AI159" i="1"/>
  <c r="AI187" i="1"/>
  <c r="AH187" i="1"/>
  <c r="AG187" i="1"/>
  <c r="AH176" i="1"/>
  <c r="AG176" i="1"/>
  <c r="AI176" i="1"/>
  <c r="AN180" i="1"/>
  <c r="AO180" i="1"/>
  <c r="AP180" i="1"/>
  <c r="AN177" i="1"/>
  <c r="AO177" i="1"/>
  <c r="AP177" i="1"/>
  <c r="AP153" i="1"/>
  <c r="AO153" i="1"/>
  <c r="AN153" i="1"/>
  <c r="AP151" i="1"/>
  <c r="AO151" i="1"/>
  <c r="AN151" i="1"/>
  <c r="AI146" i="1"/>
  <c r="AH146" i="1"/>
  <c r="AG146" i="1"/>
  <c r="AG155" i="1"/>
  <c r="AI155" i="1"/>
  <c r="AH155" i="1"/>
  <c r="AH186" i="1"/>
  <c r="AI186" i="1"/>
  <c r="AG186" i="1"/>
  <c r="AI175" i="1"/>
  <c r="AG175" i="1"/>
  <c r="AH175" i="1"/>
  <c r="AP186" i="1"/>
  <c r="AO186" i="1"/>
  <c r="AN186" i="1"/>
  <c r="AP187" i="1"/>
  <c r="AO187" i="1"/>
  <c r="AN187" i="1"/>
  <c r="AP158" i="1"/>
  <c r="AO158" i="1"/>
  <c r="AN158" i="1"/>
  <c r="AH156" i="1"/>
  <c r="AI156" i="1"/>
  <c r="AG156" i="1"/>
  <c r="AI154" i="1"/>
  <c r="AH154" i="1"/>
  <c r="AG154" i="1"/>
  <c r="AH180" i="1"/>
  <c r="AI180" i="1"/>
  <c r="AG180" i="1"/>
  <c r="AI173" i="1"/>
  <c r="AH173" i="1"/>
  <c r="AG173" i="1"/>
  <c r="AP183" i="1"/>
  <c r="AO183" i="1"/>
  <c r="AN183" i="1"/>
  <c r="AP184" i="1"/>
  <c r="AO184" i="1"/>
  <c r="AN184" i="1"/>
  <c r="X1" i="2"/>
  <c r="W12" i="2"/>
  <c r="W16" i="2"/>
  <c r="W20" i="2"/>
  <c r="W17" i="2"/>
  <c r="W3" i="2"/>
  <c r="W7" i="2"/>
  <c r="W6" i="2"/>
  <c r="W5" i="2"/>
  <c r="W23" i="2"/>
  <c r="W13" i="2"/>
  <c r="W8" i="2"/>
  <c r="W10" i="2"/>
  <c r="W2" i="2"/>
  <c r="W11" i="2"/>
  <c r="W14" i="2"/>
  <c r="W22" i="2"/>
  <c r="W21" i="2"/>
  <c r="W18" i="2"/>
  <c r="W4" i="2"/>
  <c r="W9" i="2"/>
  <c r="W19" i="2"/>
  <c r="W15" i="2"/>
  <c r="AN123" i="1"/>
  <c r="AO123" i="1"/>
  <c r="AP123" i="1"/>
  <c r="AI95" i="1"/>
  <c r="AH95" i="1"/>
  <c r="AG95" i="1"/>
  <c r="AO101" i="1"/>
  <c r="AN101" i="1"/>
  <c r="AP101" i="1"/>
  <c r="AO95" i="1"/>
  <c r="AP95" i="1"/>
  <c r="AN95" i="1"/>
  <c r="AF121" i="1"/>
  <c r="AF117" i="1"/>
  <c r="AF132" i="1"/>
  <c r="AF130" i="1"/>
  <c r="AF131" i="1"/>
  <c r="AF124" i="1"/>
  <c r="AF128" i="1"/>
  <c r="AF127" i="1"/>
  <c r="AF125" i="1"/>
  <c r="AF119" i="1"/>
  <c r="AF129" i="1"/>
  <c r="AF118" i="1"/>
  <c r="AF122" i="1"/>
  <c r="AF120" i="1"/>
  <c r="AI97" i="1"/>
  <c r="AG97" i="1"/>
  <c r="AH97" i="1"/>
  <c r="AG94" i="1"/>
  <c r="AI94" i="1"/>
  <c r="AH94" i="1"/>
  <c r="AP94" i="1"/>
  <c r="AO94" i="1"/>
  <c r="AN94" i="1"/>
  <c r="AN97" i="1"/>
  <c r="AP97" i="1"/>
  <c r="AO97" i="1"/>
  <c r="AN99" i="1"/>
  <c r="AP99" i="1"/>
  <c r="AO99" i="1"/>
  <c r="AG102" i="1"/>
  <c r="AH102" i="1"/>
  <c r="AI102" i="1"/>
  <c r="AO90" i="1"/>
  <c r="AP90" i="1"/>
  <c r="AN90" i="1"/>
  <c r="AO89" i="1"/>
  <c r="AP89" i="1"/>
  <c r="AN89" i="1"/>
  <c r="AI91" i="1"/>
  <c r="AH91" i="1"/>
  <c r="AG91" i="1"/>
  <c r="AN93" i="1"/>
  <c r="AO93" i="1"/>
  <c r="AP93" i="1"/>
  <c r="AH98" i="1"/>
  <c r="AG98" i="1"/>
  <c r="AI98" i="1"/>
  <c r="AG100" i="1"/>
  <c r="AH100" i="1"/>
  <c r="AI100" i="1"/>
  <c r="AH99" i="1"/>
  <c r="AG99" i="1"/>
  <c r="AI99" i="1"/>
  <c r="AH93" i="1"/>
  <c r="AG93" i="1"/>
  <c r="AI93" i="1"/>
  <c r="AO98" i="1"/>
  <c r="AN98" i="1"/>
  <c r="AP98" i="1"/>
  <c r="AM121" i="1"/>
  <c r="AM132" i="1"/>
  <c r="AM117" i="1"/>
  <c r="AM130" i="1"/>
  <c r="AM128" i="1"/>
  <c r="AM119" i="1"/>
  <c r="AM118" i="1"/>
  <c r="AM125" i="1"/>
  <c r="AM122" i="1"/>
  <c r="AM131" i="1"/>
  <c r="AM129" i="1"/>
  <c r="AM127" i="1"/>
  <c r="AM120" i="1"/>
  <c r="AM124" i="1"/>
  <c r="AI89" i="1"/>
  <c r="AG89" i="1"/>
  <c r="AH89" i="1"/>
  <c r="AI96" i="1"/>
  <c r="AH96" i="1"/>
  <c r="AG96" i="1"/>
  <c r="AF123" i="1"/>
  <c r="AG90" i="1"/>
  <c r="AH90" i="1"/>
  <c r="AI90" i="1"/>
  <c r="AP100" i="1"/>
  <c r="AN100" i="1"/>
  <c r="AO100" i="1"/>
  <c r="AG103" i="1"/>
  <c r="AI103" i="1"/>
  <c r="AH103" i="1"/>
  <c r="AH104" i="1"/>
  <c r="AI104" i="1"/>
  <c r="AG104" i="1"/>
  <c r="AF126" i="1"/>
  <c r="AP102" i="1"/>
  <c r="AN102" i="1"/>
  <c r="AO102" i="1"/>
  <c r="AO96" i="1"/>
  <c r="AP96" i="1"/>
  <c r="AN96" i="1"/>
  <c r="AP91" i="1"/>
  <c r="AO91" i="1"/>
  <c r="AN91" i="1"/>
  <c r="AN104" i="1"/>
  <c r="AP104" i="1"/>
  <c r="AO104" i="1"/>
  <c r="AP103" i="1"/>
  <c r="AO103" i="1"/>
  <c r="AN103" i="1"/>
  <c r="AH101" i="1"/>
  <c r="AG101" i="1"/>
  <c r="AI101" i="1"/>
  <c r="AG92" i="1"/>
  <c r="AI92" i="1"/>
  <c r="AH92" i="1"/>
  <c r="AM126" i="1"/>
  <c r="AN62" i="1"/>
  <c r="AI67" i="1"/>
  <c r="AH67" i="1"/>
  <c r="AO62" i="1"/>
  <c r="AN68" i="1"/>
  <c r="AG65" i="1"/>
  <c r="AH65" i="1"/>
  <c r="AO68" i="1"/>
  <c r="AI63" i="1"/>
  <c r="AH63" i="1"/>
  <c r="AG63" i="1"/>
  <c r="AP71" i="1"/>
  <c r="AO71" i="1"/>
  <c r="AN71" i="1"/>
  <c r="AI70" i="1"/>
  <c r="AH70" i="1"/>
  <c r="AG70" i="1"/>
  <c r="AP72" i="1"/>
  <c r="AO72" i="1"/>
  <c r="AN72" i="1"/>
  <c r="AP63" i="1"/>
  <c r="AO63" i="1"/>
  <c r="AN63" i="1"/>
  <c r="AH68" i="1"/>
  <c r="AG68" i="1"/>
  <c r="AI68" i="1"/>
  <c r="AI74" i="1"/>
  <c r="AH74" i="1"/>
  <c r="AG74" i="1"/>
  <c r="AO75" i="1"/>
  <c r="AN75" i="1"/>
  <c r="AP75" i="1"/>
  <c r="AO67" i="1"/>
  <c r="AN67" i="1"/>
  <c r="AP67" i="1"/>
  <c r="AG66" i="1"/>
  <c r="AI66" i="1"/>
  <c r="AH66" i="1"/>
  <c r="AP61" i="1"/>
  <c r="AO61" i="1"/>
  <c r="AN61" i="1"/>
  <c r="AP64" i="1"/>
  <c r="AO64" i="1"/>
  <c r="AN64" i="1"/>
  <c r="AI64" i="1"/>
  <c r="AH64" i="1"/>
  <c r="AG64" i="1"/>
  <c r="AI72" i="1"/>
  <c r="AH72" i="1"/>
  <c r="AG72" i="1"/>
  <c r="AP76" i="1"/>
  <c r="AO76" i="1"/>
  <c r="AN76" i="1"/>
  <c r="AG75" i="1"/>
  <c r="AH75" i="1"/>
  <c r="AI75" i="1"/>
  <c r="AP69" i="1"/>
  <c r="AO69" i="1"/>
  <c r="AN69" i="1"/>
  <c r="AN66" i="1"/>
  <c r="AO66" i="1"/>
  <c r="AP66" i="1"/>
  <c r="AI62" i="1"/>
  <c r="AH62" i="1"/>
  <c r="AG62" i="1"/>
  <c r="AP65" i="1"/>
  <c r="AN65" i="1"/>
  <c r="AO65" i="1"/>
  <c r="AH76" i="1"/>
  <c r="AG76" i="1"/>
  <c r="AI76" i="1"/>
  <c r="AN74" i="1"/>
  <c r="AO74" i="1"/>
  <c r="AP74" i="1"/>
  <c r="AP70" i="1"/>
  <c r="AO70" i="1"/>
  <c r="AN70" i="1"/>
  <c r="AI61" i="1"/>
  <c r="AH61" i="1"/>
  <c r="AG61" i="1"/>
  <c r="AN73" i="1"/>
  <c r="AP73" i="1"/>
  <c r="AO73" i="1"/>
  <c r="AI73" i="1"/>
  <c r="AH73" i="1"/>
  <c r="AG73" i="1"/>
  <c r="AI71" i="1"/>
  <c r="AH71" i="1"/>
  <c r="AG71" i="1"/>
  <c r="AI69" i="1"/>
  <c r="AH69" i="1"/>
  <c r="AG69" i="1"/>
  <c r="W43" i="1"/>
  <c r="AK43" i="1" l="1"/>
  <c r="AL43" i="1" s="1"/>
  <c r="AD43" i="1"/>
  <c r="Q164" i="1"/>
  <c r="R164" i="1" s="1"/>
  <c r="Q138" i="1"/>
  <c r="R138" i="1" s="1"/>
  <c r="AU12" i="1" a="1"/>
  <c r="AU12" i="1" s="1"/>
  <c r="AN12" i="1" a="1"/>
  <c r="AN12" i="1" s="1"/>
  <c r="AN13" i="1" a="1"/>
  <c r="AN13" i="1" s="1"/>
  <c r="U166" i="1"/>
  <c r="W166" i="1" s="1"/>
  <c r="Q82" i="1"/>
  <c r="R82" i="1" s="1"/>
  <c r="U165" i="1"/>
  <c r="W165" i="1" s="1"/>
  <c r="U137" i="1"/>
  <c r="W137" i="1" s="1"/>
  <c r="U136" i="1"/>
  <c r="W136" i="1" s="1"/>
  <c r="Q166" i="1"/>
  <c r="R166" i="1" s="1"/>
  <c r="Q136" i="1"/>
  <c r="R136" i="1" s="1"/>
  <c r="U138" i="1"/>
  <c r="W138" i="1" s="1"/>
  <c r="Q165" i="1"/>
  <c r="R165" i="1" s="1"/>
  <c r="Q137" i="1"/>
  <c r="R137" i="1" s="1"/>
  <c r="U164" i="1"/>
  <c r="W164" i="1" s="1"/>
  <c r="Y1" i="2"/>
  <c r="X3" i="2"/>
  <c r="X8" i="2"/>
  <c r="X12" i="2"/>
  <c r="X20" i="2"/>
  <c r="X11" i="2"/>
  <c r="X16" i="2"/>
  <c r="X13" i="2"/>
  <c r="X4" i="2"/>
  <c r="X15" i="2"/>
  <c r="X18" i="2"/>
  <c r="X14" i="2"/>
  <c r="X7" i="2"/>
  <c r="X21" i="2"/>
  <c r="X22" i="2"/>
  <c r="X19" i="2"/>
  <c r="X6" i="2"/>
  <c r="X5" i="2"/>
  <c r="X17" i="2"/>
  <c r="X10" i="2"/>
  <c r="X23" i="2"/>
  <c r="X9" i="2"/>
  <c r="X2" i="2"/>
  <c r="AI129" i="1"/>
  <c r="AH129" i="1"/>
  <c r="AG129" i="1"/>
  <c r="Q81" i="1"/>
  <c r="R81" i="1" s="1"/>
  <c r="AP122" i="1"/>
  <c r="AO122" i="1"/>
  <c r="AN122" i="1"/>
  <c r="AO121" i="1"/>
  <c r="AP121" i="1"/>
  <c r="AN121" i="1"/>
  <c r="U81" i="1"/>
  <c r="W81" i="1" s="1"/>
  <c r="AI118" i="1"/>
  <c r="AG118" i="1"/>
  <c r="AH118" i="1"/>
  <c r="AG130" i="1"/>
  <c r="AI130" i="1"/>
  <c r="AH130" i="1"/>
  <c r="Q80" i="1"/>
  <c r="R80" i="1" s="1"/>
  <c r="AG119" i="1"/>
  <c r="AI119" i="1"/>
  <c r="AH119" i="1"/>
  <c r="AI117" i="1"/>
  <c r="AH117" i="1"/>
  <c r="AG117" i="1"/>
  <c r="AP124" i="1"/>
  <c r="AO124" i="1"/>
  <c r="AN124" i="1"/>
  <c r="AO119" i="1"/>
  <c r="AN119" i="1"/>
  <c r="AP119" i="1"/>
  <c r="AI125" i="1"/>
  <c r="AH125" i="1"/>
  <c r="AG125" i="1"/>
  <c r="AG121" i="1"/>
  <c r="AI121" i="1"/>
  <c r="AH121" i="1"/>
  <c r="AP126" i="1"/>
  <c r="AO126" i="1"/>
  <c r="AN126" i="1"/>
  <c r="AN125" i="1"/>
  <c r="AP125" i="1"/>
  <c r="AO125" i="1"/>
  <c r="AO118" i="1"/>
  <c r="AN118" i="1"/>
  <c r="AP118" i="1"/>
  <c r="AI123" i="1"/>
  <c r="AG123" i="1"/>
  <c r="AH123" i="1"/>
  <c r="AO120" i="1"/>
  <c r="AP120" i="1"/>
  <c r="AN120" i="1"/>
  <c r="AP128" i="1"/>
  <c r="AO128" i="1"/>
  <c r="AN128" i="1"/>
  <c r="AI127" i="1"/>
  <c r="AH127" i="1"/>
  <c r="AG127" i="1"/>
  <c r="AN127" i="1"/>
  <c r="AP127" i="1"/>
  <c r="AO127" i="1"/>
  <c r="AO130" i="1"/>
  <c r="AP130" i="1"/>
  <c r="AN130" i="1"/>
  <c r="AH128" i="1"/>
  <c r="AI128" i="1"/>
  <c r="AG128" i="1"/>
  <c r="AN129" i="1"/>
  <c r="AP129" i="1"/>
  <c r="AO129" i="1"/>
  <c r="AN117" i="1"/>
  <c r="AP117" i="1"/>
  <c r="AO117" i="1"/>
  <c r="U82" i="1"/>
  <c r="W82" i="1" s="1"/>
  <c r="AI120" i="1"/>
  <c r="AG120" i="1"/>
  <c r="AH120" i="1"/>
  <c r="AH124" i="1"/>
  <c r="AG124" i="1"/>
  <c r="AI124" i="1"/>
  <c r="AI132" i="1"/>
  <c r="AH132" i="1"/>
  <c r="AG132" i="1"/>
  <c r="AI126" i="1"/>
  <c r="AH126" i="1"/>
  <c r="AG126" i="1"/>
  <c r="AO131" i="1"/>
  <c r="AN131" i="1"/>
  <c r="AP131" i="1"/>
  <c r="AP132" i="1"/>
  <c r="AO132" i="1"/>
  <c r="AN132" i="1"/>
  <c r="U80" i="1"/>
  <c r="W80" i="1" s="1"/>
  <c r="AH122" i="1"/>
  <c r="AG122" i="1"/>
  <c r="AI122" i="1"/>
  <c r="AI131" i="1"/>
  <c r="AH131" i="1"/>
  <c r="AG131" i="1"/>
  <c r="U53" i="1"/>
  <c r="W53" i="1" s="1"/>
  <c r="U54" i="1"/>
  <c r="W54" i="1" s="1"/>
  <c r="U52" i="1"/>
  <c r="W52" i="1" s="1"/>
  <c r="Q52" i="1"/>
  <c r="R52" i="1" s="1"/>
  <c r="Q54" i="1"/>
  <c r="R54" i="1" s="1"/>
  <c r="Q53" i="1"/>
  <c r="R53" i="1" s="1"/>
  <c r="W44" i="1"/>
  <c r="AX13" i="1" l="1"/>
  <c r="AY13" i="1" s="1"/>
  <c r="I13" i="1" s="1" a="1"/>
  <c r="I13" i="1" s="1"/>
  <c r="AD44" i="1"/>
  <c r="AE44" i="1" s="1"/>
  <c r="AK44" i="1"/>
  <c r="AL44" i="1" s="1"/>
  <c r="AM44" i="1" s="1"/>
  <c r="AE43" i="1"/>
  <c r="AX12" i="1"/>
  <c r="AY12" i="1" s="1"/>
  <c r="I12" i="1" s="1" a="1"/>
  <c r="I12" i="1" s="1"/>
  <c r="U109" i="1"/>
  <c r="W109" i="1" s="1"/>
  <c r="Q110" i="1"/>
  <c r="R110" i="1" s="1"/>
  <c r="Y4" i="2"/>
  <c r="Y12" i="2"/>
  <c r="Y20" i="2"/>
  <c r="Y22" i="2"/>
  <c r="Y23" i="2"/>
  <c r="Z1" i="2"/>
  <c r="Y16" i="2"/>
  <c r="Y8" i="2"/>
  <c r="Y5" i="2"/>
  <c r="Y14" i="2"/>
  <c r="Y9" i="2"/>
  <c r="Y19" i="2"/>
  <c r="Y15" i="2"/>
  <c r="Y17" i="2"/>
  <c r="Y21" i="2"/>
  <c r="Y3" i="2"/>
  <c r="Y6" i="2"/>
  <c r="Y7" i="2"/>
  <c r="Y2" i="2"/>
  <c r="Y10" i="2"/>
  <c r="Y13" i="2"/>
  <c r="Y11" i="2"/>
  <c r="Y18" i="2"/>
  <c r="U108" i="1"/>
  <c r="W108" i="1" s="1"/>
  <c r="U110" i="1"/>
  <c r="W110" i="1" s="1"/>
  <c r="Q108" i="1"/>
  <c r="R108" i="1" s="1"/>
  <c r="Q109" i="1"/>
  <c r="R109" i="1" s="1"/>
  <c r="AM41" i="1" l="1"/>
  <c r="AO41" i="1" s="1"/>
  <c r="AM38" i="1"/>
  <c r="AM48" i="1"/>
  <c r="AO48" i="1" s="1"/>
  <c r="U27" i="1"/>
  <c r="W27" i="1" s="1"/>
  <c r="AH27" i="1" s="1"/>
  <c r="AN14" i="1" s="1" a="1"/>
  <c r="AN14" i="1" s="1"/>
  <c r="AX14" i="1" s="1"/>
  <c r="AY14" i="1" s="1"/>
  <c r="I14" i="1" s="1" a="1"/>
  <c r="I14" i="1" s="1"/>
  <c r="AM40" i="1"/>
  <c r="AO40" i="1" s="1"/>
  <c r="AM39" i="1"/>
  <c r="AN39" i="1" s="1"/>
  <c r="AM34" i="1"/>
  <c r="AP34" i="1" s="1"/>
  <c r="AM33" i="1"/>
  <c r="AN33" i="1" s="1"/>
  <c r="AM46" i="1"/>
  <c r="AP46" i="1" s="1"/>
  <c r="AM43" i="1"/>
  <c r="AO43" i="1" s="1"/>
  <c r="Q27" i="1"/>
  <c r="R27" i="1" s="1"/>
  <c r="AH26" i="1" s="1"/>
  <c r="AM37" i="1"/>
  <c r="AO37" i="1" s="1"/>
  <c r="AM36" i="1"/>
  <c r="AO36" i="1" s="1"/>
  <c r="AM47" i="1"/>
  <c r="AO47" i="1" s="1"/>
  <c r="AM35" i="1"/>
  <c r="AN35" i="1" s="1"/>
  <c r="AM42" i="1"/>
  <c r="AP42" i="1" s="1"/>
  <c r="AM45" i="1"/>
  <c r="AP45" i="1" s="1"/>
  <c r="AF43" i="1"/>
  <c r="AH43" i="1" s="1"/>
  <c r="AF36" i="1"/>
  <c r="AG36" i="1" s="1"/>
  <c r="AF35" i="1"/>
  <c r="AH35" i="1" s="1"/>
  <c r="AF45" i="1"/>
  <c r="AI45" i="1" s="1"/>
  <c r="AF39" i="1"/>
  <c r="AH39" i="1" s="1"/>
  <c r="AF48" i="1"/>
  <c r="AI48" i="1" s="1"/>
  <c r="AF41" i="1"/>
  <c r="AH41" i="1" s="1"/>
  <c r="AF34" i="1"/>
  <c r="AG34" i="1" s="1"/>
  <c r="AF42" i="1"/>
  <c r="AG42" i="1" s="1"/>
  <c r="AF47" i="1"/>
  <c r="AH47" i="1" s="1"/>
  <c r="AF46" i="1"/>
  <c r="AG46" i="1" s="1"/>
  <c r="AF33" i="1"/>
  <c r="AI33" i="1" s="1"/>
  <c r="AF38" i="1"/>
  <c r="AG38" i="1" s="1"/>
  <c r="AF40" i="1"/>
  <c r="AH40" i="1" s="1"/>
  <c r="AF44" i="1"/>
  <c r="AI44" i="1" s="1"/>
  <c r="AF37" i="1"/>
  <c r="AI37" i="1" s="1"/>
  <c r="AN38" i="1"/>
  <c r="AO38" i="1"/>
  <c r="AP38" i="1"/>
  <c r="AN44" i="1"/>
  <c r="AP44" i="1"/>
  <c r="AO44" i="1"/>
  <c r="AA1" i="2"/>
  <c r="Z4" i="2"/>
  <c r="Z8" i="2"/>
  <c r="Z12" i="2"/>
  <c r="Z16" i="2"/>
  <c r="Z20" i="2"/>
  <c r="Z13" i="2"/>
  <c r="Z21" i="2"/>
  <c r="Z6" i="2"/>
  <c r="Z9" i="2"/>
  <c r="Z10" i="2"/>
  <c r="Z11" i="2"/>
  <c r="Z18" i="2"/>
  <c r="Z23" i="2"/>
  <c r="Z19" i="2"/>
  <c r="Z14" i="2"/>
  <c r="Z22" i="2"/>
  <c r="Z15" i="2"/>
  <c r="Z17" i="2"/>
  <c r="Z5" i="2"/>
  <c r="Z3" i="2"/>
  <c r="Z2" i="2"/>
  <c r="Z7" i="2"/>
  <c r="AX11" i="1" l="1"/>
  <c r="AY11" i="1" s="1"/>
  <c r="I11" i="1" s="1" a="1"/>
  <c r="I11" i="1" s="1"/>
  <c r="AN48" i="1"/>
  <c r="AP48" i="1"/>
  <c r="AN34" i="1"/>
  <c r="AO34" i="1"/>
  <c r="AP39" i="1"/>
  <c r="AO39" i="1"/>
  <c r="AP40" i="1"/>
  <c r="AI43" i="1"/>
  <c r="AO33" i="1"/>
  <c r="AO42" i="1"/>
  <c r="AO35" i="1"/>
  <c r="AN41" i="1"/>
  <c r="AN36" i="1"/>
  <c r="AP35" i="1"/>
  <c r="AP41" i="1"/>
  <c r="AI42" i="1"/>
  <c r="AP36" i="1"/>
  <c r="AN40" i="1"/>
  <c r="AG48" i="1"/>
  <c r="AO45" i="1"/>
  <c r="AN42" i="1"/>
  <c r="AG40" i="1"/>
  <c r="AP43" i="1"/>
  <c r="AN43" i="1"/>
  <c r="AH48" i="1"/>
  <c r="AP33" i="1"/>
  <c r="AN45" i="1"/>
  <c r="AO46" i="1"/>
  <c r="AN46" i="1"/>
  <c r="AP47" i="1"/>
  <c r="AN47" i="1"/>
  <c r="AH34" i="1"/>
  <c r="AH42" i="1"/>
  <c r="AP37" i="1"/>
  <c r="AN37" i="1"/>
  <c r="AG44" i="1"/>
  <c r="AH46" i="1"/>
  <c r="AI47" i="1"/>
  <c r="AG47" i="1"/>
  <c r="AI39" i="1"/>
  <c r="AH36" i="1"/>
  <c r="AH33" i="1"/>
  <c r="AG45" i="1"/>
  <c r="AI36" i="1"/>
  <c r="AG33" i="1"/>
  <c r="AH45" i="1"/>
  <c r="AG43" i="1"/>
  <c r="AH44" i="1"/>
  <c r="AG37" i="1"/>
  <c r="AI46" i="1"/>
  <c r="AH38" i="1"/>
  <c r="AI34" i="1"/>
  <c r="AH37" i="1"/>
  <c r="AG41" i="1"/>
  <c r="AI41" i="1"/>
  <c r="AI40" i="1"/>
  <c r="AI38" i="1"/>
  <c r="AI35" i="1"/>
  <c r="AG35" i="1"/>
  <c r="AG39" i="1"/>
  <c r="AA2" i="2"/>
  <c r="AA18" i="2"/>
  <c r="AB1" i="2"/>
  <c r="AA22" i="2"/>
  <c r="AA6" i="2"/>
  <c r="AA23" i="2"/>
  <c r="AA21" i="2"/>
  <c r="AA4" i="2"/>
  <c r="AA19" i="2"/>
  <c r="AA9" i="2"/>
  <c r="AA3" i="2"/>
  <c r="AA12" i="2"/>
  <c r="AA17" i="2"/>
  <c r="AA7" i="2"/>
  <c r="AA20" i="2"/>
  <c r="AA5" i="2"/>
  <c r="AA14" i="2"/>
  <c r="AA13" i="2"/>
  <c r="AA8" i="2"/>
  <c r="AA11" i="2"/>
  <c r="AA15" i="2"/>
  <c r="AA10" i="2"/>
  <c r="AA16" i="2"/>
  <c r="U25" i="1" l="1"/>
  <c r="W25" i="1" s="1"/>
  <c r="U26" i="1"/>
  <c r="W26" i="1" s="1"/>
  <c r="U24" i="1"/>
  <c r="W24" i="1" s="1"/>
  <c r="Q25" i="1"/>
  <c r="R25" i="1" s="1"/>
  <c r="Q24" i="1"/>
  <c r="R24" i="1" s="1"/>
  <c r="Q26" i="1"/>
  <c r="R26" i="1" s="1"/>
  <c r="AC1" i="2"/>
  <c r="AB20" i="2"/>
  <c r="AB18" i="2"/>
  <c r="AB17" i="2"/>
  <c r="AB22" i="2"/>
  <c r="AB9" i="2"/>
  <c r="AB13" i="2"/>
  <c r="AB2" i="2"/>
  <c r="AB14" i="2"/>
  <c r="AB11" i="2"/>
  <c r="AB23" i="2"/>
  <c r="AB6" i="2"/>
  <c r="AB19" i="2"/>
  <c r="AB10" i="2"/>
  <c r="AB5" i="2"/>
  <c r="AB15" i="2"/>
  <c r="AB12" i="2"/>
  <c r="AB4" i="2"/>
  <c r="AB21" i="2"/>
  <c r="AB3" i="2"/>
  <c r="AB8" i="2"/>
  <c r="AB16" i="2"/>
  <c r="AB7" i="2"/>
  <c r="AD1" i="2" l="1"/>
  <c r="AC15" i="2"/>
  <c r="AC7" i="2"/>
  <c r="AC18" i="2"/>
  <c r="AC2" i="2"/>
  <c r="AC14" i="2"/>
  <c r="AC6" i="2"/>
  <c r="AC11" i="2"/>
  <c r="AC5" i="2"/>
  <c r="AC10" i="2"/>
  <c r="AC22" i="2"/>
  <c r="AC3" i="2"/>
  <c r="AC16" i="2"/>
  <c r="AC21" i="2"/>
  <c r="AC19" i="2"/>
  <c r="AC17" i="2"/>
  <c r="AC9" i="2"/>
  <c r="AC20" i="2"/>
  <c r="AC12" i="2"/>
  <c r="AC23" i="2"/>
  <c r="AC13" i="2"/>
  <c r="AC8" i="2"/>
  <c r="AC4" i="2"/>
  <c r="AE1" i="2" l="1"/>
  <c r="AD10" i="2"/>
  <c r="AD18" i="2"/>
  <c r="AD14" i="2"/>
  <c r="AD2" i="2"/>
  <c r="AD6" i="2"/>
  <c r="AD21" i="2"/>
  <c r="AD9" i="2"/>
  <c r="AD22" i="2"/>
  <c r="AD23" i="2"/>
  <c r="AD4" i="2"/>
  <c r="AD17" i="2"/>
  <c r="AD7" i="2"/>
  <c r="AD12" i="2"/>
  <c r="AD5" i="2"/>
  <c r="AD13" i="2"/>
  <c r="AD11" i="2"/>
  <c r="AD3" i="2"/>
  <c r="AD20" i="2"/>
  <c r="AD8" i="2"/>
  <c r="AD15" i="2"/>
  <c r="AD19" i="2"/>
  <c r="AD16" i="2"/>
  <c r="AF1" i="2" l="1"/>
  <c r="AE4" i="2"/>
  <c r="AE8" i="2"/>
  <c r="AE16" i="2"/>
  <c r="AE12" i="2"/>
  <c r="AE20" i="2"/>
  <c r="AE19" i="2"/>
  <c r="AE6" i="2"/>
  <c r="AE5" i="2"/>
  <c r="AE15" i="2"/>
  <c r="AE13" i="2"/>
  <c r="AE3" i="2"/>
  <c r="AE10" i="2"/>
  <c r="AE7" i="2"/>
  <c r="AE21" i="2"/>
  <c r="AE18" i="2"/>
  <c r="AE9" i="2"/>
  <c r="AE14" i="2"/>
  <c r="AE11" i="2"/>
  <c r="AE17" i="2"/>
  <c r="AE22" i="2"/>
  <c r="AE23" i="2"/>
  <c r="AE2" i="2"/>
  <c r="AG1" i="2" l="1"/>
  <c r="AF8" i="2"/>
  <c r="AF12" i="2"/>
  <c r="AF16" i="2"/>
  <c r="AF15" i="2"/>
  <c r="AF11" i="2"/>
  <c r="AF7" i="2"/>
  <c r="AF20" i="2"/>
  <c r="AF3" i="2"/>
  <c r="AF14" i="2"/>
  <c r="AF17" i="2"/>
  <c r="AF2" i="2"/>
  <c r="AF5" i="2"/>
  <c r="AF6" i="2"/>
  <c r="AF13" i="2"/>
  <c r="AF10" i="2"/>
  <c r="AF4" i="2"/>
  <c r="AF23" i="2"/>
  <c r="AF22" i="2"/>
  <c r="AF9" i="2"/>
  <c r="AF19" i="2"/>
  <c r="AF21" i="2"/>
  <c r="AF18" i="2"/>
  <c r="AH1" i="2" l="1"/>
  <c r="AG13" i="2"/>
  <c r="AG19" i="2"/>
  <c r="AG4" i="2"/>
  <c r="AG8" i="2"/>
  <c r="AG15" i="2"/>
  <c r="AG17" i="2"/>
  <c r="AG21" i="2"/>
  <c r="AG22" i="2"/>
  <c r="AG7" i="2"/>
  <c r="AG12" i="2"/>
  <c r="AG9" i="2"/>
  <c r="AG20" i="2"/>
  <c r="AG16" i="2"/>
  <c r="AG11" i="2"/>
  <c r="AG18" i="2"/>
  <c r="AG14" i="2"/>
  <c r="AG23" i="2"/>
  <c r="AG6" i="2"/>
  <c r="AG2" i="2"/>
  <c r="AG5" i="2"/>
  <c r="AG10" i="2"/>
  <c r="AG3" i="2"/>
  <c r="AI1" i="2" l="1"/>
  <c r="AH16" i="2"/>
  <c r="AH4" i="2"/>
  <c r="AH8" i="2"/>
  <c r="AH20" i="2"/>
  <c r="AH12" i="2"/>
  <c r="AH21" i="2"/>
  <c r="AH22" i="2"/>
  <c r="AH11" i="2"/>
  <c r="AH2" i="2"/>
  <c r="AH5" i="2"/>
  <c r="AH9" i="2"/>
  <c r="AH14" i="2"/>
  <c r="AH19" i="2"/>
  <c r="AH15" i="2"/>
  <c r="AH17" i="2"/>
  <c r="AH23" i="2"/>
  <c r="AH3" i="2"/>
  <c r="AH7" i="2"/>
  <c r="AH6" i="2"/>
  <c r="AH13" i="2"/>
  <c r="AH10" i="2"/>
  <c r="AH18" i="2"/>
  <c r="AI4" i="2" l="1"/>
  <c r="AI8" i="2"/>
  <c r="AI12" i="2"/>
  <c r="AI16" i="2"/>
  <c r="AI20" i="2"/>
  <c r="AJ1" i="2"/>
  <c r="AI7" i="2"/>
  <c r="AI23" i="2"/>
  <c r="AI6" i="2"/>
  <c r="AI21" i="2"/>
  <c r="AI9" i="2"/>
  <c r="AI10" i="2"/>
  <c r="AI11" i="2"/>
  <c r="AI17" i="2"/>
  <c r="AI18" i="2"/>
  <c r="AI2" i="2"/>
  <c r="AI19" i="2"/>
  <c r="AI14" i="2"/>
  <c r="AI5" i="2"/>
  <c r="AI15" i="2"/>
  <c r="AI13" i="2"/>
  <c r="AI3" i="2"/>
  <c r="AI22" i="2"/>
  <c r="AJ2" i="2" l="1"/>
  <c r="AJ13" i="2"/>
  <c r="AK1" i="2"/>
  <c r="AJ14" i="2"/>
  <c r="AJ21" i="2"/>
  <c r="AJ17" i="2"/>
  <c r="AJ18" i="2"/>
  <c r="AJ9" i="2"/>
  <c r="AJ22" i="2"/>
  <c r="AJ19" i="2"/>
  <c r="AJ5" i="2"/>
  <c r="AJ15" i="2"/>
  <c r="AJ3" i="2"/>
  <c r="AJ20" i="2"/>
  <c r="AJ7" i="2"/>
  <c r="AJ6" i="2"/>
  <c r="AJ8" i="2"/>
  <c r="AJ23" i="2"/>
  <c r="AJ16" i="2"/>
  <c r="AJ11" i="2"/>
  <c r="AJ10" i="2"/>
  <c r="AJ12" i="2"/>
  <c r="AJ4" i="2"/>
  <c r="AL1" i="2" l="1"/>
  <c r="AK13" i="2"/>
  <c r="AK5" i="2"/>
  <c r="AK17" i="2"/>
  <c r="AK18" i="2"/>
  <c r="AK21" i="2"/>
  <c r="AK7" i="2"/>
  <c r="AK20" i="2"/>
  <c r="AK12" i="2"/>
  <c r="AK4" i="2"/>
  <c r="AK9" i="2"/>
  <c r="AK14" i="2"/>
  <c r="AK23" i="2"/>
  <c r="AK22" i="2"/>
  <c r="AK11" i="2"/>
  <c r="AK16" i="2"/>
  <c r="AK8" i="2"/>
  <c r="AK6" i="2"/>
  <c r="AK19" i="2"/>
  <c r="AK10" i="2"/>
  <c r="AK15" i="2"/>
  <c r="AK2" i="2"/>
  <c r="AK3" i="2"/>
  <c r="AL20" i="2" l="1"/>
  <c r="G20" i="2" s="1"/>
  <c r="AL2" i="2"/>
  <c r="G2" i="2" s="1"/>
  <c r="AL18" i="2"/>
  <c r="G18" i="2" s="1"/>
  <c r="AL15" i="2"/>
  <c r="G15" i="2" s="1"/>
  <c r="AL10" i="2"/>
  <c r="G10" i="2" s="1"/>
  <c r="AL7" i="2"/>
  <c r="G7" i="2" s="1"/>
  <c r="AL19" i="2"/>
  <c r="G19" i="2" s="1"/>
  <c r="AL17" i="2"/>
  <c r="G17" i="2" s="1"/>
  <c r="AL16" i="2"/>
  <c r="G16" i="2" s="1"/>
  <c r="AL8" i="2"/>
  <c r="G8" i="2" s="1"/>
  <c r="AL5" i="2"/>
  <c r="G5" i="2" s="1"/>
  <c r="AL22" i="2"/>
  <c r="G22" i="2" s="1"/>
  <c r="AL13" i="2"/>
  <c r="G13" i="2" s="1"/>
  <c r="AL3" i="2"/>
  <c r="G3" i="2" s="1"/>
  <c r="AL23" i="2"/>
  <c r="G23" i="2" s="1"/>
  <c r="AL6" i="2"/>
  <c r="G6" i="2" s="1"/>
  <c r="AL12" i="2"/>
  <c r="G12" i="2" s="1"/>
  <c r="AL4" i="2"/>
  <c r="G4" i="2" s="1"/>
  <c r="AL21" i="2"/>
  <c r="G21" i="2" s="1"/>
  <c r="AL14" i="2"/>
  <c r="G14" i="2" s="1"/>
  <c r="AL9" i="2"/>
  <c r="G9" i="2" s="1"/>
  <c r="AL11" i="2"/>
  <c r="G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<sst xmlns="http://schemas.openxmlformats.org/spreadsheetml/2006/main" count="517" uniqueCount="150">
  <si>
    <t>Name, Vorname</t>
  </si>
  <si>
    <t>Übung 1</t>
  </si>
  <si>
    <t>Übung 2</t>
  </si>
  <si>
    <t>Übung 3</t>
  </si>
  <si>
    <t>Punkte</t>
  </si>
  <si>
    <t>Balancieren</t>
  </si>
  <si>
    <t>Bankziehen</t>
  </si>
  <si>
    <t>Hindernislauf</t>
  </si>
  <si>
    <t>Medizinballstoßen</t>
  </si>
  <si>
    <t>Stützen</t>
  </si>
  <si>
    <t>Stützkraft</t>
  </si>
  <si>
    <t>Weitsprung</t>
  </si>
  <si>
    <t>Ballgewandheit</t>
  </si>
  <si>
    <t>Ballkoordination Bank</t>
  </si>
  <si>
    <t>Ballkoordination Wand</t>
  </si>
  <si>
    <t>Ballschlagen</t>
  </si>
  <si>
    <t>Prellen im Achterlauf</t>
  </si>
  <si>
    <t>Seilspringen</t>
  </si>
  <si>
    <t>Zielwerfen</t>
  </si>
  <si>
    <t>Zielwurfvarianten</t>
  </si>
  <si>
    <t>Ballwurf</t>
  </si>
  <si>
    <t>Flugball</t>
  </si>
  <si>
    <t>Hockwende mit Ball</t>
  </si>
  <si>
    <t>Mattentunnel</t>
  </si>
  <si>
    <t>Papierdeckel</t>
  </si>
  <si>
    <t>Reifenspringen</t>
  </si>
  <si>
    <t>Sprungbahn</t>
  </si>
  <si>
    <t>Wurfkoordination</t>
  </si>
  <si>
    <t>Bal</t>
  </si>
  <si>
    <t>Bkp</t>
  </si>
  <si>
    <t>Bkz</t>
  </si>
  <si>
    <t>Hlf</t>
  </si>
  <si>
    <t>t</t>
  </si>
  <si>
    <t>Mbs</t>
  </si>
  <si>
    <t>s</t>
  </si>
  <si>
    <t>n</t>
  </si>
  <si>
    <t>Stü</t>
  </si>
  <si>
    <t>Stk</t>
  </si>
  <si>
    <t>Wsp</t>
  </si>
  <si>
    <t>Bg</t>
  </si>
  <si>
    <t>BkB</t>
  </si>
  <si>
    <t>BkW</t>
  </si>
  <si>
    <t>BSl</t>
  </si>
  <si>
    <t>p</t>
  </si>
  <si>
    <t>PiA</t>
  </si>
  <si>
    <t>SSp</t>
  </si>
  <si>
    <t>ZlW</t>
  </si>
  <si>
    <t>ZWV</t>
  </si>
  <si>
    <t>BlW</t>
  </si>
  <si>
    <t>FlB</t>
  </si>
  <si>
    <t>HmB</t>
  </si>
  <si>
    <t>MnT</t>
  </si>
  <si>
    <t>PpD</t>
  </si>
  <si>
    <t>RfS</t>
  </si>
  <si>
    <t>SpB</t>
  </si>
  <si>
    <t>Wko</t>
  </si>
  <si>
    <t>P</t>
  </si>
  <si>
    <t>Bankprellen</t>
  </si>
  <si>
    <t>Datum:</t>
  </si>
  <si>
    <t>Anzahl</t>
  </si>
  <si>
    <t>Weite (m)</t>
  </si>
  <si>
    <t>Zeit (sec)</t>
  </si>
  <si>
    <t>Trikot-Nr.</t>
  </si>
  <si>
    <t>LFN</t>
  </si>
  <si>
    <t>VAL</t>
  </si>
  <si>
    <t>Gesamt</t>
  </si>
  <si>
    <t>Rang</t>
  </si>
  <si>
    <t>Ptvar</t>
  </si>
  <si>
    <t>P8</t>
  </si>
  <si>
    <t>P9</t>
  </si>
  <si>
    <t>P10</t>
  </si>
  <si>
    <t>Top 10</t>
  </si>
  <si>
    <t>Top 9</t>
  </si>
  <si>
    <t>Top8</t>
  </si>
  <si>
    <t>Tore</t>
  </si>
  <si>
    <t>Spiel 1</t>
  </si>
  <si>
    <t>Spiel 2</t>
  </si>
  <si>
    <t>Hzt 1</t>
  </si>
  <si>
    <t>Hzt 2</t>
  </si>
  <si>
    <t>Score:</t>
  </si>
  <si>
    <t xml:space="preserve">Spielort: </t>
  </si>
  <si>
    <t>Grösse</t>
  </si>
  <si>
    <t xml:space="preserve">Übung 1 </t>
  </si>
  <si>
    <t xml:space="preserve">Übung 2 </t>
  </si>
  <si>
    <t xml:space="preserve">Übung 3 </t>
  </si>
  <si>
    <t>0=ausser Wertung</t>
  </si>
  <si>
    <t>Wettkampfkarte Koordination E-Jugend</t>
  </si>
  <si>
    <t>T</t>
  </si>
  <si>
    <t>Pt</t>
  </si>
  <si>
    <t>Val1</t>
  </si>
  <si>
    <t>Val2</t>
  </si>
  <si>
    <t>1. Halbzeit</t>
  </si>
  <si>
    <t>2. Halbzeit</t>
  </si>
  <si>
    <t>Koordination</t>
  </si>
  <si>
    <t>Sprungmass</t>
  </si>
  <si>
    <t>IxH</t>
  </si>
  <si>
    <t>IxG</t>
  </si>
  <si>
    <t>T1H</t>
  </si>
  <si>
    <t>T2H</t>
  </si>
  <si>
    <t>PtH</t>
  </si>
  <si>
    <t>T1G</t>
  </si>
  <si>
    <t>T2G</t>
  </si>
  <si>
    <t>PtG</t>
  </si>
  <si>
    <t>P2H</t>
  </si>
  <si>
    <t>P1H</t>
  </si>
  <si>
    <t>PKH</t>
  </si>
  <si>
    <t>Pkte</t>
  </si>
  <si>
    <t>Mannsch. 1</t>
  </si>
  <si>
    <t>Mannsch. 2</t>
  </si>
  <si>
    <t>Mannsch. 3</t>
  </si>
  <si>
    <t>Mannsch. 4</t>
  </si>
  <si>
    <t>Mannsch. 5</t>
  </si>
  <si>
    <t>Mannsch. 6</t>
  </si>
  <si>
    <t>Mannsch. 7</t>
  </si>
  <si>
    <t>ZH</t>
  </si>
  <si>
    <t>ZG</t>
  </si>
  <si>
    <t>Rel</t>
  </si>
  <si>
    <t>VVllaassoovv,,IIlljjaa 1 0 KKaalliinnkkaass,,SSiinnaann 3 0 HHaarrttmmaannnn,,DDaa… 6 0 KKrreeiieennkkaammpp,,… 7 0 FFiieebbiigg,,HHaannnneess 8 0 BBuurrggeerr,,HHeennrrii 10 0 HHeerrbbeerr,,OOssccaarr 11 0 MMuucchhiirrii,,IIaann 12 0 BBrraauunn,,LLeeoonn 13 0 BBoohhnn,,EErriikk 14 0 HHööffeerr,,JJuulliiaan</t>
  </si>
  <si>
    <t>SBO-Output</t>
  </si>
  <si>
    <t>Auswahl der Koordinationsübungen</t>
  </si>
  <si>
    <t xml:space="preserve">  Spiel 1</t>
  </si>
  <si>
    <t xml:space="preserve">  Spiel 2</t>
  </si>
  <si>
    <t xml:space="preserve">  Spiel 3</t>
  </si>
  <si>
    <t xml:space="preserve">  Spiel 4</t>
  </si>
  <si>
    <t xml:space="preserve">  Spiel 5</t>
  </si>
  <si>
    <t xml:space="preserve">  Spiel 6</t>
  </si>
  <si>
    <t xml:space="preserve">  Spiel 7</t>
  </si>
  <si>
    <t xml:space="preserve">  Spiel 8</t>
  </si>
  <si>
    <t xml:space="preserve">  Spiel 9</t>
  </si>
  <si>
    <t xml:space="preserve">  Spiel 10</t>
  </si>
  <si>
    <t>Total</t>
  </si>
  <si>
    <t>Heim</t>
  </si>
  <si>
    <t>Gast</t>
  </si>
  <si>
    <t>Koordinative Übungen:</t>
  </si>
  <si>
    <t>2x3:3 Spiel (1. Halbzeit):</t>
  </si>
  <si>
    <t>6:6 Spiel (2. Halbzeit):</t>
  </si>
  <si>
    <t>Detaillierte Ergebnisse</t>
  </si>
  <si>
    <t>Tore:</t>
  </si>
  <si>
    <t>Anzahl Schützen:</t>
  </si>
  <si>
    <t>t1H</t>
  </si>
  <si>
    <t>s1H</t>
  </si>
  <si>
    <t>t2H</t>
  </si>
  <si>
    <t>s2H</t>
  </si>
  <si>
    <t>t1G</t>
  </si>
  <si>
    <t>s1G</t>
  </si>
  <si>
    <t>s2G</t>
  </si>
  <si>
    <t>t2G</t>
  </si>
  <si>
    <t>MsH</t>
  </si>
  <si>
    <t>MsG</t>
  </si>
  <si>
    <t>Begegnung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</si>
</sst>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"/>
    <numFmt numFmtId="166" formatCode="0.000"/>
    <numFmt numFmtId="167" formatCode="ddd\,\ dd/mm/yyyy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theme="3" tint="0.499984740745262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b/>
      <sz val="9"/>
      <color theme="3" tint="0.499984740745262"/>
      <name val="Aptos Narrow"/>
      <family val="2"/>
      <scheme val="minor"/>
    </font>
    <font>
      <b/>
      <sz val="10"/>
      <color theme="3" tint="0.249977111117893"/>
      <name val="Aptos Narrow"/>
      <family val="2"/>
      <scheme val="minor"/>
    </font>
    <font>
      <sz val="10"/>
      <color theme="3" tint="0.249977111117893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/>
    <xf numFmtId="1" fontId="0" fillId="0" borderId="0" xfId="0" applyNumberFormat="1"/>
    <xf numFmtId="0" fontId="2" fillId="0" borderId="0" xfId="0" applyFont="1"/>
    <xf numFmtId="0" fontId="3" fillId="0" borderId="0" xfId="0" applyFont="1"/>
    <xf numFmtId="165" fontId="3" fillId="0" borderId="0" xfId="0" applyNumberFormat="1" applyFont="1"/>
    <xf numFmtId="166" fontId="3" fillId="0" borderId="0" xfId="0" applyNumberFormat="1" applyFont="1"/>
    <xf numFmtId="1" fontId="2" fillId="0" borderId="0" xfId="0" applyNumberFormat="1" applyFont="1"/>
    <xf numFmtId="1" fontId="3" fillId="0" borderId="0" xfId="0" applyNumberFormat="1" applyFont="1"/>
    <xf numFmtId="1" fontId="0" fillId="0" borderId="0" xfId="0" applyNumberFormat="1" applyAlignment="1">
      <alignment horizontal="right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/>
    <xf numFmtId="1" fontId="3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3" borderId="0" xfId="0" applyFont="1" applyFill="1" applyAlignment="1">
      <alignment horizontal="right"/>
    </xf>
    <xf numFmtId="0" fontId="1" fillId="3" borderId="0" xfId="0" applyFont="1" applyFill="1" applyAlignment="1">
      <alignment horizontal="center"/>
    </xf>
    <xf numFmtId="0" fontId="0" fillId="3" borderId="0" xfId="0" applyFill="1"/>
    <xf numFmtId="0" fontId="1" fillId="3" borderId="0" xfId="0" applyFont="1" applyFill="1"/>
    <xf numFmtId="0" fontId="4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4" fillId="2" borderId="0" xfId="0" applyFont="1" applyFill="1" applyProtection="1">
      <protection locked="0"/>
    </xf>
    <xf numFmtId="0" fontId="4" fillId="2" borderId="0" xfId="0" applyFont="1" applyFill="1" applyAlignment="1" applyProtection="1">
      <alignment horizontal="center"/>
      <protection locked="0"/>
    </xf>
    <xf numFmtId="164" fontId="4" fillId="2" borderId="0" xfId="0" applyNumberFormat="1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1" fontId="4" fillId="2" borderId="0" xfId="0" applyNumberFormat="1" applyFont="1" applyFill="1" applyAlignment="1" applyProtection="1">
      <alignment horizontal="center"/>
      <protection locked="0"/>
    </xf>
    <xf numFmtId="1" fontId="4" fillId="2" borderId="0" xfId="0" applyNumberFormat="1" applyFont="1" applyFill="1" applyAlignment="1" applyProtection="1">
      <alignment horizontal="left"/>
      <protection locked="0"/>
    </xf>
    <xf numFmtId="2" fontId="0" fillId="0" borderId="0" xfId="0" applyNumberFormat="1" applyAlignment="1">
      <alignment horizontal="center"/>
    </xf>
    <xf numFmtId="2" fontId="1" fillId="3" borderId="0" xfId="0" applyNumberFormat="1" applyFont="1" applyFill="1" applyAlignment="1">
      <alignment horizontal="center"/>
    </xf>
    <xf numFmtId="166" fontId="0" fillId="0" borderId="0" xfId="0" applyNumberFormat="1"/>
    <xf numFmtId="0" fontId="0" fillId="2" borderId="0" xfId="0" applyFill="1" applyProtection="1">
      <protection locked="0"/>
    </xf>
    <xf numFmtId="0" fontId="0" fillId="2" borderId="1" xfId="0" applyFill="1" applyBorder="1" applyProtection="1">
      <protection locked="0"/>
    </xf>
    <xf numFmtId="0" fontId="4" fillId="2" borderId="2" xfId="0" applyFont="1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0" fillId="0" borderId="3" xfId="0" applyBorder="1"/>
    <xf numFmtId="0" fontId="0" fillId="0" borderId="4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4" borderId="0" xfId="0" applyFont="1" applyFill="1"/>
    <xf numFmtId="0" fontId="0" fillId="4" borderId="0" xfId="0" applyFill="1"/>
    <xf numFmtId="0" fontId="2" fillId="4" borderId="0" xfId="0" applyFont="1" applyFill="1"/>
    <xf numFmtId="0" fontId="4" fillId="2" borderId="0" xfId="0" applyFont="1" applyFill="1"/>
    <xf numFmtId="0" fontId="5" fillId="2" borderId="0" xfId="0" applyFont="1" applyFill="1" applyProtection="1">
      <protection locked="0"/>
    </xf>
    <xf numFmtId="0" fontId="0" fillId="0" borderId="0" xfId="0" applyProtection="1">
      <protection locked="0"/>
    </xf>
    <xf numFmtId="167" fontId="4" fillId="2" borderId="0" xfId="0" applyNumberFormat="1" applyFont="1" applyFill="1" applyAlignment="1" applyProtection="1">
      <alignment horizontal="center"/>
      <protection locked="0"/>
    </xf>
    <xf numFmtId="167" fontId="4" fillId="0" borderId="0" xfId="0" applyNumberFormat="1" applyFont="1" applyProtection="1">
      <protection locked="0"/>
    </xf>
    <xf numFmtId="0" fontId="4" fillId="2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6" fillId="2" borderId="0" xfId="0" applyFont="1" applyFill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73</xdr:col>
      <xdr:colOff>0</xdr:colOff>
      <xdr:row>74</xdr:row>
      <xdr:rowOff>0</xdr:rowOff>
    </xdr:from>
    <xdr:to>
      <xdr:col>73</xdr:col>
      <xdr:colOff>304800</xdr:colOff>
      <xdr:row>75</xdr:row>
      <xdr:rowOff>120650</xdr:rowOff>
    </xdr:to>
    <xdr:sp macro="" textlink="">
      <xdr:nvSpPr>
        <xdr:cNvPr id="1042" name="AutoShape 18" descr="&lt;-H-&gt;">
          <a:extLst>
            <a:ext uri="{FF2B5EF4-FFF2-40B4-BE49-F238E27FC236}">
              <a16:creationId xmlns:a16="http://schemas.microsoft.com/office/drawing/2014/main" id="{A271CD41-0244-DA56-0E84-EB95CFE5DC59}"/>
            </a:ext>
          </a:extLst>
        </xdr:cNvPr>
        <xdr:cNvSpPr>
          <a:spLocks noChangeAspect="1" noChangeArrowheads="1"/>
        </xdr:cNvSpPr>
      </xdr:nvSpPr>
      <xdr:spPr bwMode="auto">
        <a:xfrm>
          <a:off x="31673800" y="12071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4AEA0-D901-456A-84C2-0A00856A46B9}">
  <sheetPr>
    <pageSetUpPr fitToPage="1"/>
  </sheetPr>
  <dimension ref="B2:BW218"/>
  <sheetViews>
    <sheetView tabSelected="1" workbookViewId="0">
      <selection activeCell="B2" sqref="B2"/>
    </sheetView>
  </sheetViews>
  <sheetFormatPr baseColWidth="10" defaultRowHeight="14.5" x14ac:dyDescent="0.35"/>
  <cols>
    <col min="2" max="2" width="9.6328125" customWidth="1"/>
    <col min="3" max="3" width="4.6328125" customWidth="1"/>
    <col min="4" max="4" width="3.6328125" customWidth="1"/>
    <col min="5" max="5" width="16.6328125" customWidth="1"/>
    <col min="6" max="6" width="1.6328125" customWidth="1"/>
    <col min="7" max="7" width="3.6328125" customWidth="1"/>
    <col min="8" max="9" width="5.6328125" customWidth="1"/>
    <col min="10" max="10" width="3.6328125" customWidth="1"/>
    <col min="11" max="12" width="5.6328125" customWidth="1"/>
    <col min="13" max="13" width="3.6328125" customWidth="1"/>
    <col min="15" max="15" width="6.6328125" customWidth="1"/>
    <col min="16" max="16" width="2.81640625" bestFit="1" customWidth="1"/>
    <col min="18" max="18" width="6.6328125" customWidth="1"/>
    <col min="19" max="19" width="1.6328125" customWidth="1"/>
    <col min="21" max="21" width="6.6328125" customWidth="1"/>
    <col min="22" max="22" width="0.81640625" customWidth="1"/>
    <col min="23" max="23" width="6.453125" bestFit="1" customWidth="1"/>
    <col min="24" max="24" width="3.6328125" customWidth="1"/>
    <col min="25" max="25" width="100.6328125" customWidth="1"/>
    <col min="26" max="43" width="5.6328125" customWidth="1"/>
    <col min="44" max="44" width="19" customWidth="1"/>
    <col min="45" max="45" width="2.81640625" bestFit="1" customWidth="1"/>
    <col min="47" max="70" width="5.6328125" customWidth="1"/>
    <col min="71" max="71" width="4.6328125" customWidth="1"/>
  </cols>
  <sheetData>
    <row r="2" spans="2:57" ht="23.5" x14ac:dyDescent="0.55000000000000004">
      <c r="B2" s="30" t="s">
        <v>86</v>
      </c>
    </row>
    <row r="4" spans="2:57" x14ac:dyDescent="0.35">
      <c r="B4" t="s">
        <v>58</v>
      </c>
      <c r="C4" s="57">
        <v>45931</v>
      </c>
      <c r="D4" s="58"/>
      <c r="E4" s="56"/>
      <c r="F4" s="27"/>
      <c r="G4" s="18">
        <f>VLOOKUP(C4,AT93:AU116,2,TRUE)</f>
        <v>1</v>
      </c>
      <c r="H4" s="18"/>
      <c r="I4" s="18"/>
      <c r="J4" s="22" t="s">
        <v>80</v>
      </c>
      <c r="K4" s="55"/>
      <c r="L4" s="56"/>
      <c r="M4" s="56"/>
      <c r="N4" s="56"/>
    </row>
    <row r="5" spans="2:57" ht="5" customHeight="1" x14ac:dyDescent="0.35"/>
    <row r="6" spans="2:57" ht="14" customHeight="1" x14ac:dyDescent="0.35">
      <c r="B6" s="16" t="s">
        <v>119</v>
      </c>
    </row>
    <row r="7" spans="2:57" x14ac:dyDescent="0.35">
      <c r="B7" s="2" t="s">
        <v>82</v>
      </c>
      <c r="C7" s="61"/>
      <c r="D7" s="61"/>
      <c r="E7" s="62"/>
      <c r="F7" s="27"/>
      <c r="G7" s="20">
        <f>IF(C7="",0,VLOOKUP(C7,$AR$66:$AS$90,2,FALSE))</f>
        <v>0</v>
      </c>
      <c r="H7" s="20" cm="1">
        <f t="array" ref="H7">IF(G7=0,INDEX($AV$93:$AV$116,$G$4),G7)</f>
        <v>1</v>
      </c>
      <c r="I7" s="26" t="str" cm="1">
        <f t="array" ref="I7">INDEX($AR$66:$AR$90,H7+1)</f>
        <v>Balancieren</v>
      </c>
      <c r="J7" s="25"/>
      <c r="K7" s="25"/>
      <c r="L7" s="25"/>
      <c r="M7" s="25"/>
      <c r="N7" s="25"/>
      <c r="O7" s="25"/>
      <c r="AA7" t="s">
        <v>94</v>
      </c>
    </row>
    <row r="8" spans="2:57" x14ac:dyDescent="0.35">
      <c r="B8" s="2" t="s">
        <v>83</v>
      </c>
      <c r="C8" s="61"/>
      <c r="D8" s="61"/>
      <c r="E8" s="62"/>
      <c r="F8" s="27"/>
      <c r="G8" s="20">
        <f>IF(C8="",0,VLOOKUP(C8,$AR$66:$AS$90,2,FALSE))</f>
        <v>0</v>
      </c>
      <c r="H8" s="20" cm="1">
        <f t="array" ref="H8">IF(G8=0,INDEX($AW$93:$AW$116,$G$4),G8)</f>
        <v>10</v>
      </c>
      <c r="I8" s="26" t="str" cm="1">
        <f t="array" ref="I8">INDEX($AR$66:$AR$90,H8+1)</f>
        <v>Ballkoordination Bank</v>
      </c>
      <c r="J8" s="25"/>
      <c r="K8" s="25"/>
      <c r="L8" s="25"/>
      <c r="M8" s="25"/>
      <c r="N8" s="25"/>
      <c r="O8" s="25"/>
      <c r="AA8">
        <v>28</v>
      </c>
    </row>
    <row r="9" spans="2:57" x14ac:dyDescent="0.35">
      <c r="B9" s="2" t="s">
        <v>84</v>
      </c>
      <c r="C9" s="61"/>
      <c r="D9" s="61"/>
      <c r="E9" s="62"/>
      <c r="F9" s="27"/>
      <c r="G9" s="20">
        <f>IF(C9="",0,VLOOKUP(C9,$AR$66:$AS$90,2,FALSE))</f>
        <v>0</v>
      </c>
      <c r="H9" s="20" cm="1">
        <f t="array" ref="H9">IF(G9=0,INDEX($AX$93:$AX$116,$G$4),G9)</f>
        <v>19</v>
      </c>
      <c r="I9" s="26" t="str" cm="1">
        <f t="array" ref="I9">INDEX($AR$66:$AR$90,H9+1)</f>
        <v>Hockwende mit Ball</v>
      </c>
      <c r="J9" s="25"/>
      <c r="K9" s="25"/>
      <c r="L9" s="25"/>
      <c r="M9" s="25"/>
      <c r="N9" s="25"/>
      <c r="O9" s="25"/>
      <c r="Y9" s="16" t="s">
        <v>136</v>
      </c>
    </row>
    <row r="10" spans="2:57" ht="10" customHeight="1" x14ac:dyDescent="0.35">
      <c r="AA10" t="s">
        <v>116</v>
      </c>
      <c r="AB10" t="s">
        <v>114</v>
      </c>
      <c r="AC10" t="s">
        <v>115</v>
      </c>
      <c r="AD10" t="s">
        <v>95</v>
      </c>
      <c r="AE10" t="s">
        <v>96</v>
      </c>
      <c r="AF10" t="s">
        <v>95</v>
      </c>
      <c r="AG10" t="s">
        <v>96</v>
      </c>
      <c r="AH10" t="s">
        <v>139</v>
      </c>
      <c r="AI10" t="s">
        <v>140</v>
      </c>
      <c r="AJ10" t="s">
        <v>141</v>
      </c>
      <c r="AK10" t="s">
        <v>142</v>
      </c>
      <c r="AL10" t="s">
        <v>97</v>
      </c>
      <c r="AM10" t="s">
        <v>98</v>
      </c>
      <c r="AN10" t="s">
        <v>99</v>
      </c>
      <c r="AO10" t="s">
        <v>143</v>
      </c>
      <c r="AP10" t="s">
        <v>144</v>
      </c>
      <c r="AQ10" t="s">
        <v>146</v>
      </c>
      <c r="AR10" t="s">
        <v>145</v>
      </c>
      <c r="AS10" t="s">
        <v>100</v>
      </c>
      <c r="AT10" t="s">
        <v>101</v>
      </c>
      <c r="AU10" t="s">
        <v>102</v>
      </c>
      <c r="AV10" t="s">
        <v>104</v>
      </c>
      <c r="AW10" t="s">
        <v>103</v>
      </c>
      <c r="AX10" t="s">
        <v>105</v>
      </c>
      <c r="AY10" t="s">
        <v>106</v>
      </c>
      <c r="AZ10" t="s">
        <v>131</v>
      </c>
      <c r="BA10" t="s">
        <v>132</v>
      </c>
      <c r="BB10" t="s">
        <v>147</v>
      </c>
      <c r="BC10" t="s">
        <v>148</v>
      </c>
      <c r="BE10" t="s">
        <v>149</v>
      </c>
    </row>
    <row r="11" spans="2:57" x14ac:dyDescent="0.35">
      <c r="B11" s="46" t="s">
        <v>120</v>
      </c>
      <c r="C11" s="36">
        <v>1</v>
      </c>
      <c r="D11" s="37">
        <v>3</v>
      </c>
      <c r="E11" s="51" t="str">
        <f t="shared" ref="E11:E20" si="0">BE11</f>
        <v>Mannsch. 1 - Mannsch. 3</v>
      </c>
      <c r="F11" s="52"/>
      <c r="G11" s="52"/>
      <c r="H11" s="52"/>
      <c r="I11" s="53" t="str" cm="1">
        <f t="array" ref="I11">IF(AA11,AY11&amp;"-"&amp;(6-AY11)&amp;"  - "&amp;BB11&amp;": Hz1 "&amp;INDEX(AC$26:AC$1011,AF11)&amp;", Hz2 "&amp;INDEX(AF$26:AF$1011,AF11)&amp;", Koor "&amp;TEXT(AN11,"0.00")&amp;";   "&amp;BC11&amp;": Hz1  "&amp;INDEX(AC$26:AC$1011,AG11)&amp;", Hz2 "&amp;INDEX(AF$26:AF$1011,AG11)&amp;", Koor "&amp;TEXT(AU11,"0.00"),"")</f>
        <v>3-3  - Mannsch. 1: Hz1 0, Hz2 0, Koor 0.00;   Mannsch. 3: Hz1  0, Hz2 0, Koor 0.00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Y11" s="16" t="str">
        <f>TRIM(B11)&amp;": "&amp;BE11</f>
        <v>Spiel 1: Mannsch. 1 - Mannsch. 3</v>
      </c>
      <c r="AA11" s="6" t="b">
        <f t="shared" ref="AA11:AA20" si="1">AND(C11&lt;&gt;0,D11&lt;&gt;0,AB11&lt;=2,AC11&lt;=2)</f>
        <v>1</v>
      </c>
      <c r="AB11" s="4">
        <f>COUNTIF($C$11:$D11,"="&amp;C11)</f>
        <v>1</v>
      </c>
      <c r="AC11" s="4">
        <f>COUNTIF($C$11:$D11,"="&amp;D11)</f>
        <v>1</v>
      </c>
      <c r="AD11">
        <f t="shared" ref="AD11:AD20" si="2">(C11-1)*$AA$8</f>
        <v>0</v>
      </c>
      <c r="AE11">
        <f t="shared" ref="AE11:AE20" si="3">(D11-1)*$AA$8</f>
        <v>56</v>
      </c>
      <c r="AF11" s="4">
        <f>AD11+AB11</f>
        <v>1</v>
      </c>
      <c r="AG11">
        <f t="shared" ref="AG11:AG20" si="4">(D11-1)*$AA$8+AC11</f>
        <v>57</v>
      </c>
      <c r="AH11" cm="1">
        <f t="array" ref="AH11">INDEX(AC$26:AC$1011,$AF11)</f>
        <v>0</v>
      </c>
      <c r="AI11" cm="1">
        <f t="array" ref="AI11">INDEX(AD$26:AD$1011,$AF11)</f>
        <v>0</v>
      </c>
      <c r="AJ11" cm="1">
        <f t="array" ref="AJ11">INDEX(AF$26:AF$1011,$AF11)</f>
        <v>0</v>
      </c>
      <c r="AK11" cm="1">
        <f t="array" ref="AK11">INDEX(AG$26:AG$1011,$AF11)</f>
        <v>0</v>
      </c>
      <c r="AL11">
        <f>IF(AA11,AH11*AI11,0)</f>
        <v>0</v>
      </c>
      <c r="AM11">
        <f>IF(AA11,AJ11*AK11,0)</f>
        <v>0</v>
      </c>
      <c r="AN11" cm="1">
        <f t="array" ref="AN11">INDEX(AH$26:AH$1011,AF11)</f>
        <v>0</v>
      </c>
      <c r="AO11" cm="1">
        <f t="array" ref="AO11">INDEX(AC$26:AC$1011,$AG11)</f>
        <v>0</v>
      </c>
      <c r="AP11" cm="1">
        <f t="array" ref="AP11">INDEX(AD$26:AD$1011,$AG11)</f>
        <v>0</v>
      </c>
      <c r="AQ11" cm="1">
        <f t="array" ref="AQ11">INDEX(AF$26:AF$1011,$AG11)</f>
        <v>0</v>
      </c>
      <c r="AR11" cm="1">
        <f t="array" ref="AR11">INDEX(AG$26:AG$1011,$AG11)</f>
        <v>0</v>
      </c>
      <c r="AS11">
        <f>IF(AA11,AO11*AP11,0)</f>
        <v>0</v>
      </c>
      <c r="AT11">
        <f>IF(AA11,AQ11*AR11,0)</f>
        <v>0</v>
      </c>
      <c r="AU11" cm="1">
        <f t="array" ref="AU11">INDEX(AH$26:AH$1011,AG11)</f>
        <v>0</v>
      </c>
      <c r="AV11">
        <f t="shared" ref="AV11:AV20" si="5">IF(AL11=AS11,1,IF(AL11&gt;AS11,2,0))</f>
        <v>1</v>
      </c>
      <c r="AW11">
        <f t="shared" ref="AW11:AW20" si="6">IF(AM11=AT11,1,IF(AM11&gt;AT11,2,0))</f>
        <v>1</v>
      </c>
      <c r="AX11">
        <f t="shared" ref="AX11:AX20" si="7">IF(AN11=AU11,1,IF(AN11&gt;AU11,2,0))</f>
        <v>1</v>
      </c>
      <c r="AY11">
        <f>SUM(AV11:AX11)</f>
        <v>3</v>
      </c>
      <c r="AZ11" cm="1">
        <f t="array" ref="AZ11">IF(AA11,INDEX(C$23:C$1011,1+AD11),"")</f>
        <v>0</v>
      </c>
      <c r="BA11" cm="1">
        <f t="array" ref="BA11">IF(AA11,INDEX(C$23:C$1011,1+AE11),"")</f>
        <v>0</v>
      </c>
      <c r="BB11" t="str" cm="1">
        <f t="array" ref="BB11">IF($AA11,IF(AZ11=0,INDEX(B$23:B$1011,1+AD11),AZ11),"")</f>
        <v>Mannsch. 1</v>
      </c>
      <c r="BC11" t="str" cm="1">
        <f t="array" ref="BC11">IF($AA11,IF(BA11=0,INDEX(B$23:B$1011,1+AE11),BA11),"")</f>
        <v>Mannsch. 3</v>
      </c>
      <c r="BE11" t="str">
        <f t="shared" ref="BE11:BE20" si="8">IF(AA11,BB11&amp;" - "&amp;BC11,"")</f>
        <v>Mannsch. 1 - Mannsch. 3</v>
      </c>
    </row>
    <row r="12" spans="2:57" x14ac:dyDescent="0.35">
      <c r="B12" s="46" t="s">
        <v>121</v>
      </c>
      <c r="C12" s="36">
        <v>2</v>
      </c>
      <c r="D12" s="37">
        <v>4</v>
      </c>
      <c r="E12" s="51" t="str">
        <f t="shared" si="0"/>
        <v>Mannsch. 2 - Mannsch. 4</v>
      </c>
      <c r="F12" s="52"/>
      <c r="G12" s="52"/>
      <c r="H12" s="52"/>
      <c r="I12" s="53" t="str" cm="1">
        <f t="array" ref="I12">IF(AA12,AY12&amp;"-"&amp;(6-AY12)&amp;"  - "&amp;BB12&amp;": Hz1 "&amp;INDEX(AC$26:AC$1011,AF12)&amp;", Hz2 "&amp;INDEX(AF$26:AF$1011,AF12)&amp;", Koor "&amp;TEXT(AN12,"0.00")&amp;";   "&amp;BC12&amp;": Hz1  "&amp;INDEX(AC$26:AC$1011,AG12)&amp;", Hz2 "&amp;INDEX(AF$26:AF$1011,AG12)&amp;", Koor "&amp;TEXT(AU12,"0.00"),"")</f>
        <v>3-3  - Mannsch. 2: Hz1 0, Hz2 0, Koor 0.00;   Mannsch. 4: Hz1  0, Hz2 0, Koor 0.00</v>
      </c>
      <c r="J12" s="52"/>
      <c r="K12" s="52"/>
      <c r="L12" s="52"/>
      <c r="M12" s="52"/>
      <c r="N12" s="52"/>
      <c r="O12" s="52"/>
      <c r="P12" s="52"/>
      <c r="Q12" s="53"/>
      <c r="R12" s="52"/>
      <c r="S12" s="52"/>
      <c r="T12" s="52"/>
      <c r="U12" s="52"/>
      <c r="V12" s="52"/>
      <c r="W12" s="52"/>
      <c r="Y12" s="52" t="s">
        <v>133</v>
      </c>
      <c r="AA12" s="6" t="b">
        <f t="shared" si="1"/>
        <v>1</v>
      </c>
      <c r="AB12" s="4">
        <f>COUNTIF($C$11:$D12,"="&amp;C12)</f>
        <v>1</v>
      </c>
      <c r="AC12" s="4">
        <f>COUNTIF($C$11:$D12,"="&amp;D12)</f>
        <v>1</v>
      </c>
      <c r="AD12">
        <f t="shared" si="2"/>
        <v>28</v>
      </c>
      <c r="AE12">
        <f t="shared" si="3"/>
        <v>84</v>
      </c>
      <c r="AF12">
        <f t="shared" ref="AF12:AF20" si="9">(C12-1)*$AA$8+AB12</f>
        <v>29</v>
      </c>
      <c r="AG12">
        <f t="shared" si="4"/>
        <v>85</v>
      </c>
      <c r="AH12" cm="1">
        <f t="array" ref="AH12">INDEX(AC$26:AC$1011,$AF12)</f>
        <v>0</v>
      </c>
      <c r="AI12" cm="1">
        <f t="array" ref="AI12">INDEX(AD$26:AD$1011,$AF12)</f>
        <v>0</v>
      </c>
      <c r="AJ12" cm="1">
        <f t="array" ref="AJ12">INDEX(AF$26:AF$1011,$AF12)</f>
        <v>0</v>
      </c>
      <c r="AK12" cm="1">
        <f t="array" ref="AK12">INDEX(AG$26:AG$1011,$AF12)</f>
        <v>0</v>
      </c>
      <c r="AL12">
        <f t="shared" ref="AL12:AL20" si="10">IF(AA12,AH12*AI12,0)</f>
        <v>0</v>
      </c>
      <c r="AM12">
        <f t="shared" ref="AM12:AM20" si="11">IF(AA12,AJ12*AK12,0)</f>
        <v>0</v>
      </c>
      <c r="AN12" cm="1">
        <f t="array" ref="AN12">INDEX(AH$26:AH$1011,AF12)</f>
        <v>0</v>
      </c>
      <c r="AO12" cm="1">
        <f t="array" ref="AO12">INDEX(AC$26:AC$1011,$AG12)</f>
        <v>0</v>
      </c>
      <c r="AP12" cm="1">
        <f t="array" ref="AP12">INDEX(AD$26:AD$1011,$AG12)</f>
        <v>0</v>
      </c>
      <c r="AQ12" cm="1">
        <f t="array" ref="AQ12">INDEX(AF$26:AF$1011,$AG12)</f>
        <v>0</v>
      </c>
      <c r="AR12" cm="1">
        <f t="array" ref="AR12">INDEX(AG$26:AG$1011,$AG12)</f>
        <v>0</v>
      </c>
      <c r="AS12">
        <f t="shared" ref="AS12:AS20" si="12">IF(AA12,AO12*AP12,0)</f>
        <v>0</v>
      </c>
      <c r="AT12">
        <f t="shared" ref="AT12:AT20" si="13">IF(AA12,AQ12*AR12,0)</f>
        <v>0</v>
      </c>
      <c r="AU12" cm="1">
        <f t="array" ref="AU12">INDEX(AH$26:AH$1011,AG12)</f>
        <v>0</v>
      </c>
      <c r="AV12">
        <f t="shared" si="5"/>
        <v>1</v>
      </c>
      <c r="AW12">
        <f t="shared" si="6"/>
        <v>1</v>
      </c>
      <c r="AX12">
        <f t="shared" si="7"/>
        <v>1</v>
      </c>
      <c r="AY12">
        <f t="shared" ref="AY12:AY14" si="14">SUM(AV12:AX12)</f>
        <v>3</v>
      </c>
      <c r="AZ12" cm="1">
        <f t="array" ref="AZ12">IF(AA12,INDEX(C$23:C$1011,1+AD12),"")</f>
        <v>0</v>
      </c>
      <c r="BA12" cm="1">
        <f t="array" ref="BA12">IF(AA12,INDEX(C$23:C$1011,1+AE12),"")</f>
        <v>0</v>
      </c>
      <c r="BB12" t="str" cm="1">
        <f t="array" ref="BB12">IF($AA12,IF(AZ12=0,INDEX(B$23:B$1011,1+AD12),AZ12),"")</f>
        <v>Mannsch. 2</v>
      </c>
      <c r="BC12" t="str" cm="1">
        <f t="array" ref="BC12">IF($AA12,IF(BA12=0,INDEX(B$23:B$1011,1+AE12),BA12),"")</f>
        <v>Mannsch. 4</v>
      </c>
      <c r="BE12" t="str">
        <f t="shared" si="8"/>
        <v>Mannsch. 2 - Mannsch. 4</v>
      </c>
    </row>
    <row r="13" spans="2:57" x14ac:dyDescent="0.35">
      <c r="B13" s="46" t="s">
        <v>122</v>
      </c>
      <c r="C13" s="36">
        <v>2</v>
      </c>
      <c r="D13" s="37">
        <v>3</v>
      </c>
      <c r="E13" s="51" t="str">
        <f t="shared" si="0"/>
        <v>Mannsch. 2 - Mannsch. 3</v>
      </c>
      <c r="F13" s="52"/>
      <c r="G13" s="52"/>
      <c r="H13" s="52"/>
      <c r="I13" s="53" t="str" cm="1">
        <f t="array" ref="I13">IF(AA13,AY13&amp;"-"&amp;(6-AY13)&amp;"  - "&amp;BB13&amp;": Hz1 "&amp;INDEX(AC$26:AC$1011,AF13)&amp;", Hz2 "&amp;INDEX(AF$26:AF$1011,AF13)&amp;", Koor "&amp;TEXT(AN13,"0.00")&amp;";   "&amp;BC13&amp;": Hz1  "&amp;INDEX(AC$26:AC$1011,AG13)&amp;", Hz2 "&amp;INDEX(AF$26:AF$1011,AG13)&amp;", Koor "&amp;TEXT(AU13,"0.00"),"")</f>
        <v>3-3  - Mannsch. 2: Hz1 0, Hz2 0, Koor 0.00;   Mannsch. 3: Hz1  0, Hz2 0, Koor 0.00</v>
      </c>
      <c r="J13" s="52"/>
      <c r="K13" s="52"/>
      <c r="L13" s="52"/>
      <c r="M13" s="52"/>
      <c r="N13" s="52"/>
      <c r="O13" s="52"/>
      <c r="P13" s="52"/>
      <c r="Q13" s="53"/>
      <c r="R13" s="52"/>
      <c r="S13" s="52"/>
      <c r="T13" s="52"/>
      <c r="U13" s="52"/>
      <c r="V13" s="52"/>
      <c r="W13" s="52"/>
      <c r="Y13" s="52" t="str">
        <f>BE11&amp;"   "&amp;TEXT(AN11,"0.00")&amp;":"&amp;TEXT(AU11,"0.00")&amp;" &gt;&gt; Wertung "&amp;AX11&amp;":"&amp;(2-AX11)</f>
        <v>Mannsch. 1 - Mannsch. 3   0.00:0.00 &gt;&gt; Wertung 1:1</v>
      </c>
      <c r="AA13" s="6" t="b">
        <f t="shared" si="1"/>
        <v>1</v>
      </c>
      <c r="AB13" s="4">
        <f>COUNTIF($C$11:$D13,"="&amp;C13)</f>
        <v>2</v>
      </c>
      <c r="AC13" s="4">
        <f>COUNTIF($C$11:$D13,"="&amp;D13)</f>
        <v>2</v>
      </c>
      <c r="AD13">
        <f t="shared" si="2"/>
        <v>28</v>
      </c>
      <c r="AE13">
        <f t="shared" si="3"/>
        <v>56</v>
      </c>
      <c r="AF13">
        <f t="shared" si="9"/>
        <v>30</v>
      </c>
      <c r="AG13">
        <f t="shared" si="4"/>
        <v>58</v>
      </c>
      <c r="AH13" cm="1">
        <f t="array" ref="AH13">INDEX(AC$26:AC$1011,$AF13)</f>
        <v>0</v>
      </c>
      <c r="AI13" cm="1">
        <f t="array" ref="AI13">INDEX(AD$26:AD$1011,$AF13)</f>
        <v>0</v>
      </c>
      <c r="AJ13" cm="1">
        <f t="array" ref="AJ13">INDEX(AF$26:AF$1011,$AF13)</f>
        <v>0</v>
      </c>
      <c r="AK13" cm="1">
        <f t="array" ref="AK13">INDEX(AG$26:AG$1011,$AF13)</f>
        <v>0</v>
      </c>
      <c r="AL13">
        <f t="shared" si="10"/>
        <v>0</v>
      </c>
      <c r="AM13">
        <f t="shared" si="11"/>
        <v>0</v>
      </c>
      <c r="AN13" cm="1">
        <f t="array" ref="AN13">INDEX(AH$26:AH$1011,AF13)</f>
        <v>0</v>
      </c>
      <c r="AO13" cm="1">
        <f t="array" ref="AO13">INDEX(AC$26:AC$1011,$AG13)</f>
        <v>0</v>
      </c>
      <c r="AP13" cm="1">
        <f t="array" ref="AP13">INDEX(AD$26:AD$1011,$AG13)</f>
        <v>0</v>
      </c>
      <c r="AQ13" cm="1">
        <f t="array" ref="AQ13">INDEX(AF$26:AF$1011,$AG13)</f>
        <v>0</v>
      </c>
      <c r="AR13" cm="1">
        <f t="array" ref="AR13">INDEX(AG$26:AG$1011,$AG13)</f>
        <v>0</v>
      </c>
      <c r="AS13">
        <f t="shared" si="12"/>
        <v>0</v>
      </c>
      <c r="AT13">
        <f t="shared" si="13"/>
        <v>0</v>
      </c>
      <c r="AU13" cm="1">
        <f t="array" ref="AU13">INDEX(AH$26:AH$1011,AG13)</f>
        <v>0</v>
      </c>
      <c r="AV13">
        <f t="shared" si="5"/>
        <v>1</v>
      </c>
      <c r="AW13">
        <f t="shared" si="6"/>
        <v>1</v>
      </c>
      <c r="AX13">
        <f t="shared" si="7"/>
        <v>1</v>
      </c>
      <c r="AY13">
        <f t="shared" si="14"/>
        <v>3</v>
      </c>
      <c r="AZ13" cm="1">
        <f t="array" ref="AZ13">IF(AA13,INDEX(C$23:C$1011,1+AD13),"")</f>
        <v>0</v>
      </c>
      <c r="BA13" cm="1">
        <f t="array" ref="BA13">IF(AA13,INDEX(C$23:C$1011,1+AE13),"")</f>
        <v>0</v>
      </c>
      <c r="BB13" t="str" cm="1">
        <f t="array" ref="BB13">IF($AA13,IF(AZ13=0,INDEX(B$23:B$1011,1+AD13),AZ13),"")</f>
        <v>Mannsch. 2</v>
      </c>
      <c r="BC13" t="str" cm="1">
        <f t="array" ref="BC13">IF($AA13,IF(BA13=0,INDEX(B$23:B$1011,1+AE13),BA13),"")</f>
        <v>Mannsch. 3</v>
      </c>
      <c r="BE13" t="str">
        <f t="shared" si="8"/>
        <v>Mannsch. 2 - Mannsch. 3</v>
      </c>
    </row>
    <row r="14" spans="2:57" x14ac:dyDescent="0.35">
      <c r="B14" s="46" t="s">
        <v>123</v>
      </c>
      <c r="C14" s="36">
        <v>1</v>
      </c>
      <c r="D14" s="37">
        <v>4</v>
      </c>
      <c r="E14" s="51" t="str">
        <f t="shared" si="0"/>
        <v>Mannsch. 1 - Mannsch. 4</v>
      </c>
      <c r="F14" s="52"/>
      <c r="G14" s="52"/>
      <c r="H14" s="52"/>
      <c r="I14" s="53" t="str" cm="1">
        <f t="array" ref="I14">IF(AA14,AY14&amp;"-"&amp;(6-AY14)&amp;"  - "&amp;BB14&amp;": Hz1 "&amp;INDEX(AC$26:AC$1011,AF14)&amp;", Hz2 "&amp;INDEX(AF$26:AF$1011,AF14)&amp;", Koor "&amp;TEXT(AN14,"0.00")&amp;";   "&amp;BC14&amp;": Hz1  "&amp;INDEX(AC$26:AC$1011,AG14)&amp;", Hz2 "&amp;INDEX(AF$26:AF$1011,AG14)&amp;", Koor "&amp;TEXT(AU14,"0.00"),"")</f>
        <v>3-3  - Mannsch. 1: Hz1 0, Hz2 0, Koor 0.00;   Mannsch. 4: Hz1  0, Hz2 0, Koor 0.00</v>
      </c>
      <c r="J14" s="52"/>
      <c r="K14" s="52"/>
      <c r="L14" s="52"/>
      <c r="M14" s="52"/>
      <c r="N14" s="52"/>
      <c r="O14" s="52"/>
      <c r="P14" s="52"/>
      <c r="Q14" s="53"/>
      <c r="R14" s="52"/>
      <c r="S14" s="52"/>
      <c r="T14" s="52"/>
      <c r="U14" s="52"/>
      <c r="V14" s="52"/>
      <c r="W14" s="52"/>
      <c r="Y14" s="52" t="s">
        <v>134</v>
      </c>
      <c r="AA14" s="6" t="b">
        <f t="shared" si="1"/>
        <v>1</v>
      </c>
      <c r="AB14" s="4">
        <f>COUNTIF($C$11:$D14,"="&amp;C14)</f>
        <v>2</v>
      </c>
      <c r="AC14" s="4">
        <f>COUNTIF($C$11:$D14,"="&amp;D14)</f>
        <v>2</v>
      </c>
      <c r="AD14">
        <f t="shared" si="2"/>
        <v>0</v>
      </c>
      <c r="AE14">
        <f t="shared" si="3"/>
        <v>84</v>
      </c>
      <c r="AF14">
        <f t="shared" si="9"/>
        <v>2</v>
      </c>
      <c r="AG14">
        <f t="shared" si="4"/>
        <v>86</v>
      </c>
      <c r="AH14" cm="1">
        <f t="array" ref="AH14">INDEX(AC$26:AC$1011,$AF14)</f>
        <v>0</v>
      </c>
      <c r="AI14" cm="1">
        <f t="array" ref="AI14">INDEX(AD$26:AD$1011,$AF14)</f>
        <v>0</v>
      </c>
      <c r="AJ14" cm="1">
        <f t="array" ref="AJ14">INDEX(AF$26:AF$1011,$AF14)</f>
        <v>0</v>
      </c>
      <c r="AK14" cm="1">
        <f t="array" ref="AK14">INDEX(AG$26:AG$1011,$AF14)</f>
        <v>0</v>
      </c>
      <c r="AL14">
        <f t="shared" si="10"/>
        <v>0</v>
      </c>
      <c r="AM14">
        <f t="shared" si="11"/>
        <v>0</v>
      </c>
      <c r="AN14" cm="1">
        <f t="array" ref="AN14">INDEX(AH$26:AH$1011,AF14)</f>
        <v>0</v>
      </c>
      <c r="AO14" cm="1">
        <f t="array" ref="AO14">INDEX(AC$26:AC$1011,$AG14)</f>
        <v>0</v>
      </c>
      <c r="AP14" cm="1">
        <f t="array" ref="AP14">INDEX(AD$26:AD$1011,$AG14)</f>
        <v>0</v>
      </c>
      <c r="AQ14" cm="1">
        <f t="array" ref="AQ14">INDEX(AF$26:AF$1011,$AG14)</f>
        <v>0</v>
      </c>
      <c r="AR14" cm="1">
        <f t="array" ref="AR14">INDEX(AG$26:AG$1011,$AG14)</f>
        <v>0</v>
      </c>
      <c r="AS14">
        <f t="shared" si="12"/>
        <v>0</v>
      </c>
      <c r="AT14">
        <f t="shared" si="13"/>
        <v>0</v>
      </c>
      <c r="AU14" cm="1">
        <f t="array" ref="AU14">INDEX(AH$26:AH$1011,AG14)</f>
        <v>0</v>
      </c>
      <c r="AV14">
        <f t="shared" si="5"/>
        <v>1</v>
      </c>
      <c r="AW14">
        <f t="shared" si="6"/>
        <v>1</v>
      </c>
      <c r="AX14">
        <f t="shared" si="7"/>
        <v>1</v>
      </c>
      <c r="AY14">
        <f t="shared" si="14"/>
        <v>3</v>
      </c>
      <c r="AZ14" cm="1">
        <f t="array" ref="AZ14">IF(AA14,INDEX(C$23:C$1011,1+AD14),"")</f>
        <v>0</v>
      </c>
      <c r="BA14" cm="1">
        <f t="array" ref="BA14">IF(AA14,INDEX(C$23:C$1011,1+AE14),"")</f>
        <v>0</v>
      </c>
      <c r="BB14" t="str" cm="1">
        <f t="array" ref="BB14">IF($AA14,IF(AZ14=0,INDEX(B$23:B$1011,1+AD14),AZ14),"")</f>
        <v>Mannsch. 1</v>
      </c>
      <c r="BC14" t="str" cm="1">
        <f t="array" ref="BC14">IF($AA14,IF(BA14=0,INDEX(B$23:B$1011,1+AE14),BA14),"")</f>
        <v>Mannsch. 4</v>
      </c>
      <c r="BE14" t="str">
        <f t="shared" si="8"/>
        <v>Mannsch. 1 - Mannsch. 4</v>
      </c>
    </row>
    <row r="15" spans="2:57" x14ac:dyDescent="0.35">
      <c r="B15" s="46" t="s">
        <v>124</v>
      </c>
      <c r="C15" s="36"/>
      <c r="D15" s="37"/>
      <c r="E15" s="51" t="str">
        <f t="shared" si="0"/>
        <v/>
      </c>
      <c r="F15" s="52"/>
      <c r="G15" s="52"/>
      <c r="H15" s="52"/>
      <c r="I15" s="53" t="str" cm="1">
        <f t="array" ref="I15">IF(AA15,AY15&amp;"-"&amp;(6-AY15)&amp;"  - "&amp;BB15&amp;": Hz1 "&amp;INDEX(AC$26:AC$1011,AF15)&amp;", Hz2 "&amp;INDEX(AF$26:AF$1011,AF15)&amp;", Koor "&amp;TEXT(AN15,"0.00")&amp;";   "&amp;BC15&amp;": Hz1  "&amp;INDEX(AC$26:AC$1011,AG15)&amp;", Hz2 "&amp;INDEX(AF$26:AF$1011,AG15)&amp;", Koor "&amp;TEXT(AU15,"0.00"),"")</f>
        <v/>
      </c>
      <c r="J15" s="52"/>
      <c r="K15" s="52"/>
      <c r="L15" s="53"/>
      <c r="M15" s="52"/>
      <c r="N15" s="52"/>
      <c r="O15" s="52"/>
      <c r="P15" s="52"/>
      <c r="Q15" s="53"/>
      <c r="R15" s="52"/>
      <c r="S15" s="52"/>
      <c r="T15" s="52"/>
      <c r="U15" s="52"/>
      <c r="V15" s="52"/>
      <c r="W15" s="52"/>
      <c r="Y15" s="52" t="str">
        <f>BE11&amp;"   "&amp;TEXT(AH11,"0")&amp;":"&amp;TEXT(AO11,"0")&amp;" Tore / nach Multiplikation mit Anzahl Torschützen ("&amp;AI11&amp;", "&amp;AP11&amp;") "&amp;TEXT(AL11,"0")&amp;":"&amp;TEXT(AS11,"0")&amp;" &gt;&gt; Wertung "&amp;AV11&amp;":"&amp;(2-AV11)</f>
        <v>Mannsch. 1 - Mannsch. 3   0:0 Tore / nach Multiplikation mit Anzahl Torschützen (0, 0) 0:0 &gt;&gt; Wertung 1:1</v>
      </c>
      <c r="AA15" s="6" t="b">
        <f t="shared" si="1"/>
        <v>0</v>
      </c>
      <c r="AB15" s="4">
        <f>COUNTIF($C$11:$D15,"="&amp;C15)</f>
        <v>2</v>
      </c>
      <c r="AC15" s="4">
        <f>COUNTIF($C$11:$D15,"="&amp;D15)</f>
        <v>2</v>
      </c>
      <c r="AD15">
        <f t="shared" si="2"/>
        <v>-28</v>
      </c>
      <c r="AE15">
        <f t="shared" si="3"/>
        <v>-28</v>
      </c>
      <c r="AF15">
        <f t="shared" si="9"/>
        <v>-26</v>
      </c>
      <c r="AG15">
        <f t="shared" si="4"/>
        <v>-26</v>
      </c>
      <c r="AH15" t="e" cm="1">
        <f t="array" ref="AH15">INDEX(AC$26:AC$1011,$AF15)</f>
        <v>#VALUE!</v>
      </c>
      <c r="AI15" t="e" cm="1">
        <f t="array" ref="AI15">INDEX(AD$26:AD$1011,$AF15)</f>
        <v>#VALUE!</v>
      </c>
      <c r="AJ15" t="e" cm="1">
        <f t="array" ref="AJ15">INDEX(AF$26:AF$1011,$AF15)</f>
        <v>#VALUE!</v>
      </c>
      <c r="AK15" t="e" cm="1">
        <f t="array" ref="AK15">INDEX(AG$26:AG$1011,$AF15)</f>
        <v>#VALUE!</v>
      </c>
      <c r="AL15">
        <f t="shared" si="10"/>
        <v>0</v>
      </c>
      <c r="AM15">
        <f t="shared" si="11"/>
        <v>0</v>
      </c>
      <c r="AN15" t="e" cm="1">
        <f t="array" ref="AN15">INDEX(AH$26:AH$1011,AF15)</f>
        <v>#VALUE!</v>
      </c>
      <c r="AO15" t="e" cm="1">
        <f t="array" ref="AO15">INDEX(AC$26:AC$1011,$AG15)</f>
        <v>#VALUE!</v>
      </c>
      <c r="AP15" t="e" cm="1">
        <f t="array" ref="AP15">INDEX(AD$26:AD$1011,$AG15)</f>
        <v>#VALUE!</v>
      </c>
      <c r="AQ15" t="e" cm="1">
        <f t="array" ref="AQ15">INDEX(AF$26:AF$1011,$AG15)</f>
        <v>#VALUE!</v>
      </c>
      <c r="AR15" t="e" cm="1">
        <f t="array" ref="AR15">INDEX(AG$26:AG$1011,$AG15)</f>
        <v>#VALUE!</v>
      </c>
      <c r="AS15">
        <f t="shared" si="12"/>
        <v>0</v>
      </c>
      <c r="AT15">
        <f t="shared" si="13"/>
        <v>0</v>
      </c>
      <c r="AU15" t="e" cm="1">
        <f t="array" ref="AU15">INDEX(AH$26:AH$1011,AG15)</f>
        <v>#VALUE!</v>
      </c>
      <c r="AV15">
        <f t="shared" si="5"/>
        <v>1</v>
      </c>
      <c r="AW15">
        <f t="shared" si="6"/>
        <v>1</v>
      </c>
      <c r="AX15" t="e">
        <f t="shared" si="7"/>
        <v>#VALUE!</v>
      </c>
      <c r="AY15" t="e">
        <f t="shared" ref="AY15:AY20" si="15">SUM(AV15:AX15)</f>
        <v>#VALUE!</v>
      </c>
      <c r="AZ15" t="str" cm="1">
        <f t="array" ref="AZ15">IF(AA15,INDEX(C$23:C$1011,1+AD15),"")</f>
        <v/>
      </c>
      <c r="BA15" t="str" cm="1">
        <f t="array" ref="BA15">IF(AA15,INDEX(C$23:C$1011,1+AE15),"")</f>
        <v/>
      </c>
      <c r="BB15" t="str" cm="1">
        <f t="array" ref="BB15">IF($AA15,IF(AZ15=0,INDEX(B$23:B$1011,1+AD15),AZ15),"")</f>
        <v/>
      </c>
      <c r="BC15" t="str" cm="1">
        <f t="array" ref="BC15">IF($AA15,IF(BA15=0,INDEX(B$23:B$1011,1+AE15),BA15),"")</f>
        <v/>
      </c>
      <c r="BE15" t="str">
        <f t="shared" si="8"/>
        <v/>
      </c>
    </row>
    <row r="16" spans="2:57" x14ac:dyDescent="0.35">
      <c r="B16" s="46" t="s">
        <v>125</v>
      </c>
      <c r="C16" s="36"/>
      <c r="D16" s="37"/>
      <c r="E16" s="51" t="str">
        <f t="shared" si="0"/>
        <v/>
      </c>
      <c r="F16" s="52"/>
      <c r="G16" s="52"/>
      <c r="H16" s="52"/>
      <c r="I16" s="53" t="str" cm="1">
        <f t="array" ref="I16">IF(AA16,AY16&amp;"-"&amp;(6-AY16)&amp;"  - "&amp;BB16&amp;": Hz1 "&amp;INDEX(AC$26:AC$1011,AF16)&amp;", Hz2 "&amp;INDEX(AF$26:AF$1011,AF16)&amp;", Koor "&amp;TEXT(AN16,"0.00")&amp;";   "&amp;BC16&amp;": Hz1  "&amp;INDEX(AC$26:AC$1011,AG16)&amp;", Hz2 "&amp;INDEX(AF$26:AF$1011,AG16)&amp;", Koor "&amp;TEXT(AU16,"0.00"),"")</f>
        <v/>
      </c>
      <c r="J16" s="52"/>
      <c r="K16" s="52"/>
      <c r="L16" s="53"/>
      <c r="M16" s="52"/>
      <c r="N16" s="52"/>
      <c r="O16" s="52"/>
      <c r="P16" s="52"/>
      <c r="Q16" s="53"/>
      <c r="R16" s="52"/>
      <c r="S16" s="52"/>
      <c r="T16" s="52"/>
      <c r="U16" s="52"/>
      <c r="V16" s="52"/>
      <c r="W16" s="52"/>
      <c r="Y16" s="52" t="s">
        <v>135</v>
      </c>
      <c r="AA16" s="6" t="b">
        <f t="shared" si="1"/>
        <v>0</v>
      </c>
      <c r="AB16" s="4">
        <f>COUNTIF($C$11:$D16,"="&amp;C16)</f>
        <v>4</v>
      </c>
      <c r="AC16" s="4">
        <f>COUNTIF($C$11:$D16,"="&amp;D16)</f>
        <v>4</v>
      </c>
      <c r="AD16">
        <f t="shared" si="2"/>
        <v>-28</v>
      </c>
      <c r="AE16">
        <f t="shared" si="3"/>
        <v>-28</v>
      </c>
      <c r="AF16">
        <f t="shared" si="9"/>
        <v>-24</v>
      </c>
      <c r="AG16">
        <f t="shared" si="4"/>
        <v>-24</v>
      </c>
      <c r="AH16" t="e" cm="1">
        <f t="array" ref="AH16">INDEX(AC$26:AC$1011,$AF16)</f>
        <v>#VALUE!</v>
      </c>
      <c r="AI16" t="e" cm="1">
        <f t="array" ref="AI16">INDEX(AD$26:AD$1011,$AF16)</f>
        <v>#VALUE!</v>
      </c>
      <c r="AJ16" t="e" cm="1">
        <f t="array" ref="AJ16">INDEX(AF$26:AF$1011,$AF16)</f>
        <v>#VALUE!</v>
      </c>
      <c r="AK16" t="e" cm="1">
        <f t="array" ref="AK16">INDEX(AG$26:AG$1011,$AF16)</f>
        <v>#VALUE!</v>
      </c>
      <c r="AL16">
        <f t="shared" si="10"/>
        <v>0</v>
      </c>
      <c r="AM16">
        <f t="shared" si="11"/>
        <v>0</v>
      </c>
      <c r="AN16" t="e" cm="1">
        <f t="array" ref="AN16">INDEX(AH$26:AH$1011,AF16)</f>
        <v>#VALUE!</v>
      </c>
      <c r="AO16" t="e" cm="1">
        <f t="array" ref="AO16">INDEX(AC$26:AC$1011,$AG16)</f>
        <v>#VALUE!</v>
      </c>
      <c r="AP16" t="e" cm="1">
        <f t="array" ref="AP16">INDEX(AD$26:AD$1011,$AG16)</f>
        <v>#VALUE!</v>
      </c>
      <c r="AQ16" t="e" cm="1">
        <f t="array" ref="AQ16">INDEX(AF$26:AF$1011,$AG16)</f>
        <v>#VALUE!</v>
      </c>
      <c r="AR16" t="e" cm="1">
        <f t="array" ref="AR16">INDEX(AG$26:AG$1011,$AG16)</f>
        <v>#VALUE!</v>
      </c>
      <c r="AS16">
        <f t="shared" si="12"/>
        <v>0</v>
      </c>
      <c r="AT16">
        <f t="shared" si="13"/>
        <v>0</v>
      </c>
      <c r="AU16" t="e" cm="1">
        <f t="array" ref="AU16">INDEX(AH$26:AH$1011,AG16)</f>
        <v>#VALUE!</v>
      </c>
      <c r="AV16">
        <f t="shared" si="5"/>
        <v>1</v>
      </c>
      <c r="AW16">
        <f t="shared" si="6"/>
        <v>1</v>
      </c>
      <c r="AX16" t="e">
        <f t="shared" si="7"/>
        <v>#VALUE!</v>
      </c>
      <c r="AY16" t="e">
        <f t="shared" si="15"/>
        <v>#VALUE!</v>
      </c>
      <c r="AZ16" t="str" cm="1">
        <f t="array" ref="AZ16">IF(AA16,INDEX(C$23:C$1011,1+AD16),"")</f>
        <v/>
      </c>
      <c r="BA16" t="str" cm="1">
        <f t="array" ref="BA16">IF(AA16,INDEX(C$23:C$1011,1+AE16),"")</f>
        <v/>
      </c>
      <c r="BB16" t="str" cm="1">
        <f t="array" ref="BB16">IF($AA16,IF(AZ16=0,INDEX(B$23:B$1011,1+AD16),AZ16),"")</f>
        <v/>
      </c>
      <c r="BC16" t="str" cm="1">
        <f t="array" ref="BC16">IF($AA16,IF(BA16=0,INDEX(B$23:B$1011,1+AE16),BA16),"")</f>
        <v/>
      </c>
      <c r="BE16" t="str">
        <f t="shared" si="8"/>
        <v/>
      </c>
    </row>
    <row r="17" spans="2:57" x14ac:dyDescent="0.35">
      <c r="B17" s="46" t="s">
        <v>126</v>
      </c>
      <c r="C17" s="36"/>
      <c r="D17" s="37"/>
      <c r="E17" s="51" t="str">
        <f t="shared" si="0"/>
        <v/>
      </c>
      <c r="F17" s="52"/>
      <c r="G17" s="52"/>
      <c r="H17" s="52"/>
      <c r="I17" s="53" t="str" cm="1">
        <f t="array" ref="I17">IF(AA17,AY17&amp;"-"&amp;(6-AY17)&amp;"  - "&amp;BB17&amp;": Hz1 "&amp;INDEX(AC$26:AC$1011,AF17)&amp;", Hz2 "&amp;INDEX(AF$26:AF$1011,AF17)&amp;", Koor "&amp;TEXT(AN17,"0.00")&amp;";   "&amp;BC17&amp;": Hz1  "&amp;INDEX(AC$26:AC$1011,AG17)&amp;", Hz2 "&amp;INDEX(AF$26:AF$1011,AG17)&amp;", Koor "&amp;TEXT(AU17,"0.00"),"")</f>
        <v/>
      </c>
      <c r="J17" s="52"/>
      <c r="K17" s="52"/>
      <c r="L17" s="53"/>
      <c r="M17" s="52"/>
      <c r="N17" s="52"/>
      <c r="O17" s="52"/>
      <c r="P17" s="52"/>
      <c r="Q17" s="53"/>
      <c r="R17" s="52"/>
      <c r="S17" s="52"/>
      <c r="T17" s="52"/>
      <c r="U17" s="52"/>
      <c r="V17" s="52"/>
      <c r="W17" s="52"/>
      <c r="Y17" s="52" t="str">
        <f>BE11&amp;"   "&amp;TEXT(AJ11,"0")&amp;":"&amp;TEXT(AQ11,"0")&amp;" Tore / nach Multiplikation mit Anzahl Torschützen ("&amp;AK11&amp;", "&amp;AR11&amp;") "&amp;TEXT(AM11,"0")&amp;":"&amp;TEXT(AT11,"0")&amp;" &gt;&gt; Wertung "&amp;AW11&amp;":"&amp;(2-AW11)</f>
        <v>Mannsch. 1 - Mannsch. 3   0:0 Tore / nach Multiplikation mit Anzahl Torschützen (0, 0) 0:0 &gt;&gt; Wertung 1:1</v>
      </c>
      <c r="AA17" s="6" t="b">
        <f t="shared" si="1"/>
        <v>0</v>
      </c>
      <c r="AB17" s="4">
        <f>COUNTIF($C$11:$D17,"="&amp;C17)</f>
        <v>6</v>
      </c>
      <c r="AC17" s="4">
        <f>COUNTIF($C$11:$D17,"="&amp;D17)</f>
        <v>6</v>
      </c>
      <c r="AD17">
        <f t="shared" si="2"/>
        <v>-28</v>
      </c>
      <c r="AE17">
        <f t="shared" si="3"/>
        <v>-28</v>
      </c>
      <c r="AF17">
        <f t="shared" si="9"/>
        <v>-22</v>
      </c>
      <c r="AG17">
        <f t="shared" si="4"/>
        <v>-22</v>
      </c>
      <c r="AH17" t="e" cm="1">
        <f t="array" ref="AH17">INDEX(AC$26:AC$1011,$AF17)</f>
        <v>#VALUE!</v>
      </c>
      <c r="AI17" t="e" cm="1">
        <f t="array" ref="AI17">INDEX(AD$26:AD$1011,$AF17)</f>
        <v>#VALUE!</v>
      </c>
      <c r="AJ17" t="e" cm="1">
        <f t="array" ref="AJ17">INDEX(AF$26:AF$1011,$AF17)</f>
        <v>#VALUE!</v>
      </c>
      <c r="AK17" t="e" cm="1">
        <f t="array" ref="AK17">INDEX(AG$26:AG$1011,$AF17)</f>
        <v>#VALUE!</v>
      </c>
      <c r="AL17">
        <f t="shared" si="10"/>
        <v>0</v>
      </c>
      <c r="AM17">
        <f t="shared" si="11"/>
        <v>0</v>
      </c>
      <c r="AN17" t="e" cm="1">
        <f t="array" ref="AN17">INDEX(AH$26:AH$1011,AF17)</f>
        <v>#VALUE!</v>
      </c>
      <c r="AO17" t="e" cm="1">
        <f t="array" ref="AO17">INDEX(AC$26:AC$1011,$AG17)</f>
        <v>#VALUE!</v>
      </c>
      <c r="AP17" t="e" cm="1">
        <f t="array" ref="AP17">INDEX(AD$26:AD$1011,$AG17)</f>
        <v>#VALUE!</v>
      </c>
      <c r="AQ17" t="e" cm="1">
        <f t="array" ref="AQ17">INDEX(AF$26:AF$1011,$AG17)</f>
        <v>#VALUE!</v>
      </c>
      <c r="AR17" t="e" cm="1">
        <f t="array" ref="AR17">INDEX(AG$26:AG$1011,$AG17)</f>
        <v>#VALUE!</v>
      </c>
      <c r="AS17">
        <f t="shared" si="12"/>
        <v>0</v>
      </c>
      <c r="AT17">
        <f t="shared" si="13"/>
        <v>0</v>
      </c>
      <c r="AU17" t="e" cm="1">
        <f t="array" ref="AU17">INDEX(AH$26:AH$1011,AG17)</f>
        <v>#VALUE!</v>
      </c>
      <c r="AV17">
        <f t="shared" si="5"/>
        <v>1</v>
      </c>
      <c r="AW17">
        <f t="shared" si="6"/>
        <v>1</v>
      </c>
      <c r="AX17" t="e">
        <f t="shared" si="7"/>
        <v>#VALUE!</v>
      </c>
      <c r="AY17" t="e">
        <f t="shared" si="15"/>
        <v>#VALUE!</v>
      </c>
      <c r="AZ17" t="str" cm="1">
        <f t="array" ref="AZ17">IF(AA17,INDEX(C$23:C$1011,1+AD17),"")</f>
        <v/>
      </c>
      <c r="BA17" t="str" cm="1">
        <f t="array" ref="BA17">IF(AA17,INDEX(C$23:C$1011,1+AE17),"")</f>
        <v/>
      </c>
      <c r="BB17" t="str" cm="1">
        <f t="array" ref="BB17">IF($AA17,IF(AZ17=0,INDEX(B$23:B$1011,1+AD17),AZ17),"")</f>
        <v/>
      </c>
      <c r="BC17" t="str" cm="1">
        <f t="array" ref="BC17">IF($AA17,IF(BA17=0,INDEX(B$23:B$1011,1+AE17),BA17),"")</f>
        <v/>
      </c>
      <c r="BE17" t="str">
        <f t="shared" si="8"/>
        <v/>
      </c>
    </row>
    <row r="18" spans="2:57" x14ac:dyDescent="0.35">
      <c r="B18" s="46" t="s">
        <v>127</v>
      </c>
      <c r="C18" s="36"/>
      <c r="D18" s="37"/>
      <c r="E18" s="51" t="str">
        <f t="shared" si="0"/>
        <v/>
      </c>
      <c r="F18" s="52"/>
      <c r="G18" s="52"/>
      <c r="H18" s="52"/>
      <c r="I18" s="53" t="str" cm="1">
        <f t="array" ref="I18">IF(AA18,AY18&amp;"-"&amp;(6-AY18)&amp;"  - "&amp;BB18&amp;": Hz1 "&amp;INDEX(AC$26:AC$1011,AF18)&amp;", Hz2 "&amp;INDEX(AF$26:AF$1011,AF18)&amp;", Koor "&amp;TEXT(AN18,"0.00")&amp;";   "&amp;BC18&amp;": Hz1  "&amp;INDEX(AC$26:AC$1011,AG18)&amp;", Hz2 "&amp;INDEX(AF$26:AF$1011,AG18)&amp;", Koor "&amp;TEXT(AU18,"0.00"),"")</f>
        <v/>
      </c>
      <c r="J18" s="52"/>
      <c r="K18" s="52"/>
      <c r="L18" s="53"/>
      <c r="M18" s="52"/>
      <c r="N18" s="52"/>
      <c r="O18" s="52"/>
      <c r="P18" s="52"/>
      <c r="Q18" s="53"/>
      <c r="R18" s="52"/>
      <c r="S18" s="52"/>
      <c r="T18" s="52"/>
      <c r="U18" s="52"/>
      <c r="V18" s="52"/>
      <c r="W18" s="52"/>
      <c r="Y18" s="52" t="str">
        <f>"Total: "&amp;BE11&amp;"   "&amp;AY11&amp;":"&amp;(6-AY11)</f>
        <v>Total: Mannsch. 1 - Mannsch. 3   3:3</v>
      </c>
      <c r="AA18" s="6" t="b">
        <f t="shared" si="1"/>
        <v>0</v>
      </c>
      <c r="AB18" s="4">
        <f>COUNTIF($C$11:$D18,"="&amp;C18)</f>
        <v>8</v>
      </c>
      <c r="AC18" s="4">
        <f>COUNTIF($C$11:$D18,"="&amp;D18)</f>
        <v>8</v>
      </c>
      <c r="AD18">
        <f t="shared" si="2"/>
        <v>-28</v>
      </c>
      <c r="AE18">
        <f t="shared" si="3"/>
        <v>-28</v>
      </c>
      <c r="AF18">
        <f t="shared" si="9"/>
        <v>-20</v>
      </c>
      <c r="AG18">
        <f t="shared" si="4"/>
        <v>-20</v>
      </c>
      <c r="AH18" t="e" cm="1">
        <f t="array" ref="AH18">INDEX(AC$26:AC$1011,$AF18)</f>
        <v>#VALUE!</v>
      </c>
      <c r="AI18" t="e" cm="1">
        <f t="array" ref="AI18">INDEX(AD$26:AD$1011,$AF18)</f>
        <v>#VALUE!</v>
      </c>
      <c r="AJ18" t="e" cm="1">
        <f t="array" ref="AJ18">INDEX(AF$26:AF$1011,$AF18)</f>
        <v>#VALUE!</v>
      </c>
      <c r="AK18" t="e" cm="1">
        <f t="array" ref="AK18">INDEX(AG$26:AG$1011,$AF18)</f>
        <v>#VALUE!</v>
      </c>
      <c r="AL18">
        <f t="shared" si="10"/>
        <v>0</v>
      </c>
      <c r="AM18">
        <f t="shared" si="11"/>
        <v>0</v>
      </c>
      <c r="AN18" t="e" cm="1">
        <f t="array" ref="AN18">INDEX(AH$26:AH$1011,AF18)</f>
        <v>#VALUE!</v>
      </c>
      <c r="AO18" t="e" cm="1">
        <f t="array" ref="AO18">INDEX(AC$26:AC$1011,$AG18)</f>
        <v>#VALUE!</v>
      </c>
      <c r="AP18" t="e" cm="1">
        <f t="array" ref="AP18">INDEX(AD$26:AD$1011,$AG18)</f>
        <v>#VALUE!</v>
      </c>
      <c r="AQ18" t="e" cm="1">
        <f t="array" ref="AQ18">INDEX(AF$26:AF$1011,$AG18)</f>
        <v>#VALUE!</v>
      </c>
      <c r="AR18" t="e" cm="1">
        <f t="array" ref="AR18">INDEX(AG$26:AG$1011,$AG18)</f>
        <v>#VALUE!</v>
      </c>
      <c r="AS18">
        <f t="shared" si="12"/>
        <v>0</v>
      </c>
      <c r="AT18">
        <f t="shared" si="13"/>
        <v>0</v>
      </c>
      <c r="AU18" t="e" cm="1">
        <f t="array" ref="AU18">INDEX(AH$26:AH$1011,AG18)</f>
        <v>#VALUE!</v>
      </c>
      <c r="AV18">
        <f t="shared" si="5"/>
        <v>1</v>
      </c>
      <c r="AW18">
        <f t="shared" si="6"/>
        <v>1</v>
      </c>
      <c r="AX18" t="e">
        <f t="shared" si="7"/>
        <v>#VALUE!</v>
      </c>
      <c r="AY18" t="e">
        <f t="shared" si="15"/>
        <v>#VALUE!</v>
      </c>
      <c r="AZ18" t="str" cm="1">
        <f t="array" ref="AZ18">IF(AA18,INDEX(C$23:C$1011,1+AD18),"")</f>
        <v/>
      </c>
      <c r="BA18" t="str" cm="1">
        <f t="array" ref="BA18">IF(AA18,INDEX(C$23:C$1011,1+AE18),"")</f>
        <v/>
      </c>
      <c r="BB18" t="str" cm="1">
        <f t="array" ref="BB18">IF($AA18,IF(AZ18=0,INDEX(B$23:B$1011,1+AD18),AZ18),"")</f>
        <v/>
      </c>
      <c r="BC18" t="str" cm="1">
        <f t="array" ref="BC18">IF($AA18,IF(BA18=0,INDEX(B$23:B$1011,1+AE18),BA18),"")</f>
        <v/>
      </c>
      <c r="BE18" t="str">
        <f t="shared" si="8"/>
        <v/>
      </c>
    </row>
    <row r="19" spans="2:57" x14ac:dyDescent="0.35">
      <c r="B19" s="46" t="s">
        <v>128</v>
      </c>
      <c r="C19" s="36"/>
      <c r="D19" s="37"/>
      <c r="E19" s="51" t="str">
        <f t="shared" si="0"/>
        <v/>
      </c>
      <c r="F19" s="52"/>
      <c r="G19" s="52"/>
      <c r="H19" s="52"/>
      <c r="I19" s="53" t="str" cm="1">
        <f t="array" ref="I19">IF(AA19,AY19&amp;"-"&amp;(6-AY19)&amp;"  - "&amp;BB19&amp;": Hz1 "&amp;INDEX(AC$26:AC$1011,AF19)&amp;", Hz2 "&amp;INDEX(AF$26:AF$1011,AF19)&amp;", Koor "&amp;TEXT(AN19,"0.00")&amp;";   "&amp;BC19&amp;": Hz1  "&amp;INDEX(AC$26:AC$1011,AG19)&amp;", Hz2 "&amp;INDEX(AF$26:AF$1011,AG19)&amp;", Koor "&amp;TEXT(AU19,"0.00"),"")</f>
        <v/>
      </c>
      <c r="J19" s="52"/>
      <c r="K19" s="52"/>
      <c r="L19" s="53"/>
      <c r="M19" s="52"/>
      <c r="N19" s="52"/>
      <c r="O19" s="52"/>
      <c r="P19" s="52"/>
      <c r="Q19" s="53"/>
      <c r="R19" s="52"/>
      <c r="S19" s="52"/>
      <c r="T19" s="52"/>
      <c r="U19" s="52"/>
      <c r="V19" s="52"/>
      <c r="W19" s="52"/>
      <c r="AA19" s="6" t="b">
        <f t="shared" si="1"/>
        <v>0</v>
      </c>
      <c r="AB19" s="4">
        <f>COUNTIF($C$11:$D19,"="&amp;C19)</f>
        <v>10</v>
      </c>
      <c r="AC19" s="4">
        <f>COUNTIF($C$11:$D19,"="&amp;D19)</f>
        <v>10</v>
      </c>
      <c r="AD19">
        <f t="shared" si="2"/>
        <v>-28</v>
      </c>
      <c r="AE19">
        <f t="shared" si="3"/>
        <v>-28</v>
      </c>
      <c r="AF19">
        <f t="shared" si="9"/>
        <v>-18</v>
      </c>
      <c r="AG19">
        <f t="shared" si="4"/>
        <v>-18</v>
      </c>
      <c r="AH19" t="e" cm="1">
        <f t="array" ref="AH19">INDEX(AC$26:AC$1011,$AF19)</f>
        <v>#VALUE!</v>
      </c>
      <c r="AI19" t="e" cm="1">
        <f t="array" ref="AI19">INDEX(AD$26:AD$1011,$AF19)</f>
        <v>#VALUE!</v>
      </c>
      <c r="AJ19" t="e" cm="1">
        <f t="array" ref="AJ19">INDEX(AF$26:AF$1011,$AF19)</f>
        <v>#VALUE!</v>
      </c>
      <c r="AK19" t="e" cm="1">
        <f t="array" ref="AK19">INDEX(AG$26:AG$1011,$AF19)</f>
        <v>#VALUE!</v>
      </c>
      <c r="AL19">
        <f t="shared" si="10"/>
        <v>0</v>
      </c>
      <c r="AM19">
        <f t="shared" si="11"/>
        <v>0</v>
      </c>
      <c r="AN19" t="e" cm="1">
        <f t="array" ref="AN19">INDEX(AH$26:AH$1011,AF19)</f>
        <v>#VALUE!</v>
      </c>
      <c r="AO19" t="e" cm="1">
        <f t="array" ref="AO19">INDEX(AC$26:AC$1011,$AG19)</f>
        <v>#VALUE!</v>
      </c>
      <c r="AP19" t="e" cm="1">
        <f t="array" ref="AP19">INDEX(AD$26:AD$1011,$AG19)</f>
        <v>#VALUE!</v>
      </c>
      <c r="AQ19" t="e" cm="1">
        <f t="array" ref="AQ19">INDEX(AF$26:AF$1011,$AG19)</f>
        <v>#VALUE!</v>
      </c>
      <c r="AR19" t="e" cm="1">
        <f t="array" ref="AR19">INDEX(AG$26:AG$1011,$AG19)</f>
        <v>#VALUE!</v>
      </c>
      <c r="AS19">
        <f t="shared" si="12"/>
        <v>0</v>
      </c>
      <c r="AT19">
        <f t="shared" si="13"/>
        <v>0</v>
      </c>
      <c r="AU19" t="e" cm="1">
        <f t="array" ref="AU19">INDEX(AH$26:AH$1011,AG19)</f>
        <v>#VALUE!</v>
      </c>
      <c r="AV19">
        <f t="shared" si="5"/>
        <v>1</v>
      </c>
      <c r="AW19">
        <f t="shared" si="6"/>
        <v>1</v>
      </c>
      <c r="AX19" t="e">
        <f t="shared" si="7"/>
        <v>#VALUE!</v>
      </c>
      <c r="AY19" t="e">
        <f t="shared" si="15"/>
        <v>#VALUE!</v>
      </c>
      <c r="AZ19" t="str" cm="1">
        <f t="array" ref="AZ19">IF(AA19,INDEX(C$23:C$1011,1+AD19),"")</f>
        <v/>
      </c>
      <c r="BA19" t="str" cm="1">
        <f t="array" ref="BA19">IF(AA19,INDEX(C$23:C$1011,1+AE19),"")</f>
        <v/>
      </c>
      <c r="BB19" t="str" cm="1">
        <f t="array" ref="BB19">IF($AA19,IF(AZ19=0,INDEX(B$23:B$1011,1+AD19),AZ19),"")</f>
        <v/>
      </c>
      <c r="BC19" t="str" cm="1">
        <f t="array" ref="BC19">IF($AA19,IF(BA19=0,INDEX(B$23:B$1011,1+AE19),BA19),"")</f>
        <v/>
      </c>
      <c r="BE19" t="str">
        <f t="shared" si="8"/>
        <v/>
      </c>
    </row>
    <row r="20" spans="2:57" x14ac:dyDescent="0.35">
      <c r="B20" s="46" t="s">
        <v>129</v>
      </c>
      <c r="C20" s="36"/>
      <c r="D20" s="37"/>
      <c r="E20" s="51" t="str">
        <f t="shared" si="0"/>
        <v/>
      </c>
      <c r="F20" s="52"/>
      <c r="G20" s="52"/>
      <c r="H20" s="52"/>
      <c r="I20" s="53" t="str" cm="1">
        <f t="array" ref="I20">IF(AA20,AY20&amp;"-"&amp;(6-AY20)&amp;"  - "&amp;BB20&amp;": Hz1 "&amp;INDEX(AC$26:AC$1011,AF20)&amp;", Hz2 "&amp;INDEX(AF$26:AF$1011,AF20)&amp;", Koor "&amp;TEXT(AN20,"0.00")&amp;";   "&amp;BC20&amp;": Hz1  "&amp;INDEX(AC$26:AC$1011,AG20)&amp;", Hz2 "&amp;INDEX(AF$26:AF$1011,AG20)&amp;", Koor "&amp;TEXT(AU20,"0.00"),"")</f>
        <v/>
      </c>
      <c r="J20" s="52"/>
      <c r="K20" s="52"/>
      <c r="L20" s="53"/>
      <c r="M20" s="52"/>
      <c r="N20" s="52"/>
      <c r="O20" s="52"/>
      <c r="P20" s="52"/>
      <c r="Q20" s="53"/>
      <c r="R20" s="52"/>
      <c r="S20" s="52"/>
      <c r="T20" s="52"/>
      <c r="U20" s="52"/>
      <c r="V20" s="52"/>
      <c r="W20" s="52"/>
      <c r="Y20" s="16" t="str">
        <f>TRIM(B12)&amp;": "&amp;BE12</f>
        <v>Spiel 2: Mannsch. 2 - Mannsch. 4</v>
      </c>
      <c r="AA20" s="6" t="b">
        <f t="shared" si="1"/>
        <v>0</v>
      </c>
      <c r="AB20" s="4">
        <f>COUNTIF($C$11:$D20,"="&amp;C20)</f>
        <v>12</v>
      </c>
      <c r="AC20" s="4">
        <f>COUNTIF($C$11:$D20,"="&amp;D20)</f>
        <v>12</v>
      </c>
      <c r="AD20">
        <f t="shared" si="2"/>
        <v>-28</v>
      </c>
      <c r="AE20">
        <f t="shared" si="3"/>
        <v>-28</v>
      </c>
      <c r="AF20">
        <f t="shared" si="9"/>
        <v>-16</v>
      </c>
      <c r="AG20">
        <f t="shared" si="4"/>
        <v>-16</v>
      </c>
      <c r="AH20" t="e" cm="1">
        <f t="array" ref="AH20">INDEX(AC$26:AC$1011,$AF20)</f>
        <v>#VALUE!</v>
      </c>
      <c r="AI20" t="e" cm="1">
        <f t="array" ref="AI20">INDEX(AD$26:AD$1011,$AF20)</f>
        <v>#VALUE!</v>
      </c>
      <c r="AJ20" t="e" cm="1">
        <f t="array" ref="AJ20">INDEX(AF$26:AF$1011,$AF20)</f>
        <v>#VALUE!</v>
      </c>
      <c r="AK20" t="e" cm="1">
        <f t="array" ref="AK20">INDEX(AG$26:AG$1011,$AF20)</f>
        <v>#VALUE!</v>
      </c>
      <c r="AL20">
        <f t="shared" si="10"/>
        <v>0</v>
      </c>
      <c r="AM20">
        <f t="shared" si="11"/>
        <v>0</v>
      </c>
      <c r="AN20" t="e" cm="1">
        <f t="array" ref="AN20">INDEX(AH$26:AH$1011,AF20)</f>
        <v>#VALUE!</v>
      </c>
      <c r="AO20" t="e" cm="1">
        <f t="array" ref="AO20">INDEX(AC$26:AC$1011,$AG20)</f>
        <v>#VALUE!</v>
      </c>
      <c r="AP20" t="e" cm="1">
        <f t="array" ref="AP20">INDEX(AD$26:AD$1011,$AG20)</f>
        <v>#VALUE!</v>
      </c>
      <c r="AQ20" t="e" cm="1">
        <f t="array" ref="AQ20">INDEX(AF$26:AF$1011,$AG20)</f>
        <v>#VALUE!</v>
      </c>
      <c r="AR20" t="e" cm="1">
        <f t="array" ref="AR20">INDEX(AG$26:AG$1011,$AG20)</f>
        <v>#VALUE!</v>
      </c>
      <c r="AS20">
        <f t="shared" si="12"/>
        <v>0</v>
      </c>
      <c r="AT20">
        <f t="shared" si="13"/>
        <v>0</v>
      </c>
      <c r="AU20" t="e" cm="1">
        <f t="array" ref="AU20">INDEX(AH$26:AH$1011,AG20)</f>
        <v>#VALUE!</v>
      </c>
      <c r="AV20">
        <f t="shared" si="5"/>
        <v>1</v>
      </c>
      <c r="AW20">
        <f t="shared" si="6"/>
        <v>1</v>
      </c>
      <c r="AX20" t="e">
        <f t="shared" si="7"/>
        <v>#VALUE!</v>
      </c>
      <c r="AY20" t="e">
        <f t="shared" si="15"/>
        <v>#VALUE!</v>
      </c>
      <c r="AZ20" t="str" cm="1">
        <f t="array" ref="AZ20">IF(AA20,INDEX(C$23:C$1011,1+AD20),"")</f>
        <v/>
      </c>
      <c r="BA20" t="str" cm="1">
        <f t="array" ref="BA20">IF(AA20,INDEX(C$23:C$1011,1+AE20),"")</f>
        <v/>
      </c>
      <c r="BB20" t="str" cm="1">
        <f t="array" ref="BB20">IF($AA20,IF(AZ20=0,INDEX(B$23:B$1011,1+AD20),AZ20),"")</f>
        <v/>
      </c>
      <c r="BC20" t="str" cm="1">
        <f t="array" ref="BC20">IF($AA20,IF(BA20=0,INDEX(B$23:B$1011,1+AE20),BA20),"")</f>
        <v/>
      </c>
      <c r="BE20" t="str">
        <f t="shared" si="8"/>
        <v/>
      </c>
    </row>
    <row r="21" spans="2:57" ht="8" customHeight="1" x14ac:dyDescent="0.35"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Y21" s="52" t="s">
        <v>133</v>
      </c>
    </row>
    <row r="22" spans="2:57" ht="8" customHeight="1" x14ac:dyDescent="0.35"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Y22" s="52" t="str">
        <f>BE12&amp;"   "&amp;TEXT(AN12,"0.00")&amp;":"&amp;TEXT(AU12,"0.00")&amp;" &gt;&gt; Wertung "&amp;AX12&amp;":"&amp;(2-AX12)</f>
        <v>Mannsch. 2 - Mannsch. 4   0.00:0.00 &gt;&gt; Wertung 1:1</v>
      </c>
    </row>
    <row r="23" spans="2:57" x14ac:dyDescent="0.35">
      <c r="B23" s="2" t="s">
        <v>107</v>
      </c>
      <c r="C23" s="59"/>
      <c r="D23" s="60"/>
      <c r="E23" s="56"/>
      <c r="F23" s="56"/>
      <c r="G23" s="56"/>
      <c r="H23" s="17"/>
      <c r="I23" s="17"/>
      <c r="J23" s="17"/>
      <c r="K23" s="17"/>
      <c r="L23" s="17"/>
      <c r="P23" t="s">
        <v>75</v>
      </c>
      <c r="T23" s="2" t="s">
        <v>76</v>
      </c>
      <c r="Y23" s="52" t="s">
        <v>134</v>
      </c>
    </row>
    <row r="24" spans="2:57" x14ac:dyDescent="0.35">
      <c r="B24" s="2"/>
      <c r="D24" s="34"/>
      <c r="E24" s="34"/>
      <c r="H24" s="17"/>
      <c r="I24" s="17"/>
      <c r="J24" s="17"/>
      <c r="K24" s="17"/>
      <c r="L24" s="17"/>
      <c r="N24" s="2" t="s">
        <v>71</v>
      </c>
      <c r="P24">
        <v>10</v>
      </c>
      <c r="Q24" s="17">
        <f>SUM(AI33:AI48)</f>
        <v>0</v>
      </c>
      <c r="R24" s="38">
        <f>ROUND(Q24/P24,2)</f>
        <v>0</v>
      </c>
      <c r="T24">
        <v>10</v>
      </c>
      <c r="U24">
        <f>SUM(AP33:AP48)</f>
        <v>0</v>
      </c>
      <c r="W24" s="3">
        <f t="shared" ref="W24:W25" si="16">ROUND(U24/T24,2)</f>
        <v>0</v>
      </c>
      <c r="Y24" s="52" t="str">
        <f>BE12&amp;"   "&amp;TEXT(AH12,"0")&amp;":"&amp;TEXT(AO12,"0")&amp;" Tore / nach Multiplikation mit Anzahl Torschützen ("&amp;AI12&amp;", "&amp;AP12&amp;") "&amp;TEXT(AL12,"0")&amp;":"&amp;TEXT(AS12,"0")&amp;" &gt;&gt; Wertung "&amp;AV12&amp;":"&amp;(2-AV12)</f>
        <v>Mannsch. 2 - Mannsch. 4   0:0 Tore / nach Multiplikation mit Anzahl Torschützen (0, 0) 0:0 &gt;&gt; Wertung 1:1</v>
      </c>
    </row>
    <row r="25" spans="2:57" x14ac:dyDescent="0.35">
      <c r="B25" s="2"/>
      <c r="D25" s="34"/>
      <c r="E25" s="34"/>
      <c r="G25" s="2" t="s">
        <v>137</v>
      </c>
      <c r="H25" s="17">
        <f>SUM(H33:H48)</f>
        <v>0</v>
      </c>
      <c r="I25" s="17">
        <f>SUM(I33:I48)</f>
        <v>0</v>
      </c>
      <c r="J25" s="17"/>
      <c r="K25" s="17">
        <f>SUM(K33:K48)</f>
        <v>0</v>
      </c>
      <c r="L25" s="17">
        <f>SUM(L33:L48)</f>
        <v>0</v>
      </c>
      <c r="N25" s="2" t="s">
        <v>72</v>
      </c>
      <c r="P25">
        <v>9</v>
      </c>
      <c r="Q25" s="17">
        <f>SUM(AH33:AH48)</f>
        <v>0</v>
      </c>
      <c r="R25" s="38">
        <f>ROUND(Q25/P25,2)</f>
        <v>0</v>
      </c>
      <c r="T25">
        <v>9</v>
      </c>
      <c r="U25">
        <f>SUM(AO33:AO48)</f>
        <v>0</v>
      </c>
      <c r="W25" s="3">
        <f t="shared" si="16"/>
        <v>0</v>
      </c>
      <c r="Y25" s="52" t="s">
        <v>135</v>
      </c>
      <c r="AB25" t="s">
        <v>91</v>
      </c>
      <c r="AE25" t="s">
        <v>92</v>
      </c>
      <c r="AH25" t="s">
        <v>93</v>
      </c>
    </row>
    <row r="26" spans="2:57" x14ac:dyDescent="0.35">
      <c r="G26" s="2" t="s">
        <v>138</v>
      </c>
      <c r="H26" s="17">
        <f>COUNTA(H33:H48)</f>
        <v>0</v>
      </c>
      <c r="I26" s="17">
        <f>COUNTA(I33:I48)</f>
        <v>0</v>
      </c>
      <c r="J26" s="17"/>
      <c r="K26" s="17">
        <f>COUNTA(K33:K48)</f>
        <v>0</v>
      </c>
      <c r="L26" s="17">
        <f>COUNTA(L33:L48)</f>
        <v>0</v>
      </c>
      <c r="N26" s="2" t="s">
        <v>73</v>
      </c>
      <c r="P26">
        <v>8</v>
      </c>
      <c r="Q26" s="17">
        <f>SUM(AG33:AG48)</f>
        <v>0</v>
      </c>
      <c r="R26" s="38">
        <f>ROUND(Q26/P26,2)</f>
        <v>0</v>
      </c>
      <c r="T26">
        <v>8</v>
      </c>
      <c r="U26">
        <f>SUM(AN33:AN48)</f>
        <v>0</v>
      </c>
      <c r="W26" s="3">
        <f>ROUND(U26/T26,2)</f>
        <v>0</v>
      </c>
      <c r="Y26" s="52" t="str">
        <f>BE12&amp;"   "&amp;TEXT(AJ12,"0")&amp;":"&amp;TEXT(AQ12,"0")&amp;" Tore / nach Multiplikation mit Anzahl Torschützen ("&amp;AK12&amp;", "&amp;AR12&amp;") "&amp;TEXT(AM12,"0")&amp;":"&amp;TEXT(AT12,"0")&amp;" &gt;&gt; Wertung "&amp;AW12&amp;":"&amp;(2-AW12)</f>
        <v>Mannsch. 2 - Mannsch. 4   0:0 Tore / nach Multiplikation mit Anzahl Torschützen (0, 0) 0:0 &gt;&gt; Wertung 1:1</v>
      </c>
      <c r="AA26" t="s">
        <v>75</v>
      </c>
      <c r="AB26" s="17">
        <f>H27</f>
        <v>0</v>
      </c>
      <c r="AC26" s="17">
        <f>H25</f>
        <v>0</v>
      </c>
      <c r="AD26" s="17">
        <f>H26</f>
        <v>0</v>
      </c>
      <c r="AE26" s="17">
        <f>I27</f>
        <v>0</v>
      </c>
      <c r="AF26" s="17">
        <f>I25</f>
        <v>0</v>
      </c>
      <c r="AG26" s="17">
        <f>I26</f>
        <v>0</v>
      </c>
      <c r="AH26" s="3">
        <f>R27</f>
        <v>0</v>
      </c>
      <c r="AU26" s="12">
        <f>H7</f>
        <v>1</v>
      </c>
      <c r="AV26" s="12">
        <f>H8</f>
        <v>10</v>
      </c>
      <c r="AW26" s="12">
        <f>H9</f>
        <v>19</v>
      </c>
    </row>
    <row r="27" spans="2:57" x14ac:dyDescent="0.35">
      <c r="D27" s="23"/>
      <c r="E27" s="23" t="s">
        <v>79</v>
      </c>
      <c r="F27" s="23"/>
      <c r="G27" s="23"/>
      <c r="H27" s="24">
        <f>H25*H26</f>
        <v>0</v>
      </c>
      <c r="I27" s="24">
        <f>I25*I26</f>
        <v>0</v>
      </c>
      <c r="J27" s="24"/>
      <c r="K27" s="24">
        <f>K25*K26</f>
        <v>0</v>
      </c>
      <c r="L27" s="24">
        <f>L25*L26</f>
        <v>0</v>
      </c>
      <c r="M27" s="25"/>
      <c r="N27" s="23" t="s">
        <v>65</v>
      </c>
      <c r="O27" s="26"/>
      <c r="P27" s="26">
        <f>SUM(AC33:AC48)</f>
        <v>0</v>
      </c>
      <c r="Q27" s="24">
        <f>SUM(AD33:AD48)</f>
        <v>0</v>
      </c>
      <c r="R27" s="39">
        <f>IF(P27=0,0,ROUND(Q27/P27,2))</f>
        <v>0</v>
      </c>
      <c r="S27" s="25"/>
      <c r="T27" s="26">
        <f>SUM(AJ33:AJ48)</f>
        <v>0</v>
      </c>
      <c r="U27" s="26">
        <f>SUM(AK33:AK48)</f>
        <v>0</v>
      </c>
      <c r="V27" s="25"/>
      <c r="W27" s="39">
        <f>IF(T27=0,0,ROUND(U27/T27,2))</f>
        <v>0</v>
      </c>
      <c r="Y27" s="52" t="str">
        <f>"Total: "&amp;BE12&amp;"   "&amp;AY12&amp;":"&amp;(6-AY12)</f>
        <v>Total: Mannsch. 2 - Mannsch. 4   3:3</v>
      </c>
      <c r="AA27" t="s">
        <v>76</v>
      </c>
      <c r="AB27" s="17">
        <f>K27</f>
        <v>0</v>
      </c>
      <c r="AC27" s="17">
        <f>K25</f>
        <v>0</v>
      </c>
      <c r="AD27" s="17">
        <f>K26</f>
        <v>0</v>
      </c>
      <c r="AE27" s="17">
        <f>L27</f>
        <v>0</v>
      </c>
      <c r="AF27" s="17">
        <f>L25</f>
        <v>0</v>
      </c>
      <c r="AG27" s="17">
        <f>L26</f>
        <v>0</v>
      </c>
      <c r="AH27" s="3">
        <f>W27</f>
        <v>0</v>
      </c>
      <c r="AU27" s="13" t="str" cm="1">
        <f t="array" ref="AU27">INDEX($AU62:$BS62,AU26)</f>
        <v>Bal</v>
      </c>
      <c r="AV27" s="13" t="str" cm="1">
        <f t="array" ref="AV27">INDEX($AU62:$BS62,AV26)</f>
        <v>BkB</v>
      </c>
      <c r="AW27" s="13" t="str" cm="1">
        <f t="array" ref="AW27">INDEX($AU62:$BS62,AW26)</f>
        <v>HmB</v>
      </c>
      <c r="AY27" s="5" t="s">
        <v>81</v>
      </c>
    </row>
    <row r="28" spans="2:57" ht="8" customHeight="1" x14ac:dyDescent="0.35">
      <c r="AU28" s="15" t="str" cm="1">
        <f t="array" ref="AU28">INDEX($AU63:$BS63,AU26)</f>
        <v>t</v>
      </c>
      <c r="AV28" s="15" t="str" cm="1">
        <f t="array" ref="AV28">INDEX($AU63:$BS63,AV26)</f>
        <v>t</v>
      </c>
      <c r="AW28" s="15" t="str" cm="1">
        <f t="array" ref="AW28">INDEX($AU63:$BS63,AW26)</f>
        <v>n</v>
      </c>
      <c r="AY28" s="18" t="s">
        <v>35</v>
      </c>
      <c r="AZ28" s="5" t="s">
        <v>59</v>
      </c>
    </row>
    <row r="29" spans="2:57" x14ac:dyDescent="0.35">
      <c r="B29" s="16" t="s">
        <v>62</v>
      </c>
      <c r="C29" s="16"/>
      <c r="D29" s="16" t="s">
        <v>0</v>
      </c>
      <c r="E29" s="16"/>
      <c r="F29" s="16"/>
      <c r="G29" s="16" t="s">
        <v>74</v>
      </c>
      <c r="J29" s="16"/>
      <c r="N29" s="16" t="s">
        <v>1</v>
      </c>
      <c r="O29" s="19"/>
      <c r="P29" s="21"/>
      <c r="Q29" s="16" t="s">
        <v>2</v>
      </c>
      <c r="R29" s="19"/>
      <c r="S29" s="21"/>
      <c r="T29" s="16" t="s">
        <v>3</v>
      </c>
      <c r="U29" s="17"/>
      <c r="V29" s="17"/>
      <c r="W29" s="16" t="s">
        <v>130</v>
      </c>
      <c r="Y29" s="16" t="str">
        <f>TRIM(B13)&amp;": "&amp;BE13</f>
        <v>Spiel 3: Mannsch. 2 - Mannsch. 3</v>
      </c>
      <c r="AU29" s="10" t="b">
        <f>AU28="t"</f>
        <v>1</v>
      </c>
      <c r="AV29" s="10" t="b">
        <f>AV28="t"</f>
        <v>1</v>
      </c>
      <c r="AW29" s="10" t="b">
        <f>AW28="t"</f>
        <v>0</v>
      </c>
      <c r="AY29" s="18" t="s">
        <v>43</v>
      </c>
      <c r="AZ29" s="5" t="s">
        <v>4</v>
      </c>
    </row>
    <row r="30" spans="2:57" x14ac:dyDescent="0.35">
      <c r="B30" s="6" t="s">
        <v>85</v>
      </c>
      <c r="G30" t="s">
        <v>75</v>
      </c>
      <c r="J30" t="s">
        <v>76</v>
      </c>
      <c r="N30" s="28" t="str">
        <f>$I$7</f>
        <v>Balancieren</v>
      </c>
      <c r="O30" s="29"/>
      <c r="P30" s="29"/>
      <c r="Q30" s="28" t="str">
        <f>$I$8</f>
        <v>Ballkoordination Bank</v>
      </c>
      <c r="R30" s="29"/>
      <c r="S30" s="29"/>
      <c r="T30" s="28" t="str">
        <f>$I$9</f>
        <v>Hockwende mit Ball</v>
      </c>
      <c r="Y30" s="52" t="s">
        <v>133</v>
      </c>
      <c r="AC30" t="s">
        <v>75</v>
      </c>
      <c r="AK30" t="s">
        <v>76</v>
      </c>
      <c r="AU30" s="6" t="str">
        <f>VLOOKUP(AU28,$AY28:$AZ31,2,FALSE)</f>
        <v>Zeit (sec)</v>
      </c>
      <c r="AV30" s="6" t="str">
        <f>VLOOKUP(AV28,$AY28:$AZ31,2,FALSE)</f>
        <v>Zeit (sec)</v>
      </c>
      <c r="AW30" s="6" t="str">
        <f>VLOOKUP(AW28,$AY28:$AZ31,2,FALSE)</f>
        <v>Anzahl</v>
      </c>
      <c r="AY30" s="18" t="s">
        <v>34</v>
      </c>
      <c r="AZ30" s="5" t="s">
        <v>60</v>
      </c>
      <c r="BB30" t="s">
        <v>35</v>
      </c>
    </row>
    <row r="31" spans="2:57" x14ac:dyDescent="0.35">
      <c r="G31" t="s">
        <v>87</v>
      </c>
      <c r="H31" t="s">
        <v>77</v>
      </c>
      <c r="I31" t="s">
        <v>78</v>
      </c>
      <c r="J31" t="s">
        <v>87</v>
      </c>
      <c r="K31" t="s">
        <v>77</v>
      </c>
      <c r="L31" t="s">
        <v>78</v>
      </c>
      <c r="N31" t="str">
        <f>AU30</f>
        <v>Zeit (sec)</v>
      </c>
      <c r="O31" t="s">
        <v>4</v>
      </c>
      <c r="Q31" t="str">
        <f>AV30</f>
        <v>Zeit (sec)</v>
      </c>
      <c r="R31" t="s">
        <v>4</v>
      </c>
      <c r="T31" t="str">
        <f>AW30</f>
        <v>Anzahl</v>
      </c>
      <c r="U31" t="s">
        <v>4</v>
      </c>
      <c r="W31" t="s">
        <v>4</v>
      </c>
      <c r="Y31" s="52" t="str">
        <f>BE13&amp;"   "&amp;TEXT(AN13,"0.00")&amp;":"&amp;TEXT(AU13,"0.00")&amp;" &gt;&gt; Wertung "&amp;AX13&amp;":"&amp;(2-AX13)</f>
        <v>Mannsch. 2 - Mannsch. 3   0.00:0.00 &gt;&gt; Wertung 1:1</v>
      </c>
      <c r="AA31" t="s">
        <v>63</v>
      </c>
      <c r="AB31" t="s">
        <v>64</v>
      </c>
      <c r="AC31" t="s">
        <v>89</v>
      </c>
      <c r="AD31" t="s">
        <v>88</v>
      </c>
      <c r="AE31" t="s">
        <v>67</v>
      </c>
      <c r="AF31" t="s">
        <v>66</v>
      </c>
      <c r="AG31" t="s">
        <v>68</v>
      </c>
      <c r="AH31" t="s">
        <v>69</v>
      </c>
      <c r="AI31" t="s">
        <v>70</v>
      </c>
      <c r="AJ31" t="s">
        <v>90</v>
      </c>
      <c r="AK31" t="s">
        <v>88</v>
      </c>
      <c r="AL31" t="s">
        <v>67</v>
      </c>
      <c r="AM31" t="s">
        <v>66</v>
      </c>
      <c r="AN31" t="s">
        <v>68</v>
      </c>
      <c r="AO31" t="s">
        <v>69</v>
      </c>
      <c r="AP31" t="s">
        <v>70</v>
      </c>
      <c r="AU31" s="8">
        <f>IF(AU29,-0.001,0)</f>
        <v>-1E-3</v>
      </c>
      <c r="AV31" s="8">
        <f t="shared" ref="AV31:AW31" si="17">IF(AV29,-0.001,0)</f>
        <v>-1E-3</v>
      </c>
      <c r="AW31" s="8">
        <f t="shared" si="17"/>
        <v>0</v>
      </c>
      <c r="AY31" s="18" t="s">
        <v>32</v>
      </c>
      <c r="AZ31" s="5" t="s">
        <v>61</v>
      </c>
    </row>
    <row r="32" spans="2:57" ht="8" customHeight="1" x14ac:dyDescent="0.35">
      <c r="Y32" s="52" t="s">
        <v>134</v>
      </c>
    </row>
    <row r="33" spans="2:50" x14ac:dyDescent="0.35">
      <c r="B33" s="32"/>
      <c r="C33" s="17">
        <f>IF(B33="",AA33,B33)</f>
        <v>1</v>
      </c>
      <c r="D33" s="31"/>
      <c r="E33" s="54"/>
      <c r="G33" s="31"/>
      <c r="H33" s="41"/>
      <c r="I33" s="42"/>
      <c r="J33" s="43"/>
      <c r="K33" s="41"/>
      <c r="L33" s="41"/>
      <c r="N33" s="33"/>
      <c r="O33" s="19">
        <f>IF(N33=0,0,IF($AU$29,24,0)+IF($AU$29,-1,1)*VLOOKUP(N33+$AU$31,AU$33:AX$57,4,TRUE))</f>
        <v>0</v>
      </c>
      <c r="Q33" s="33"/>
      <c r="R33" s="19">
        <f>IF(Q33=0,0,IF($AV$29,24,0)+IF($AV$29,-1,1)*VLOOKUP(Q33+$AV$31,AV$33:AX$57,3,TRUE))</f>
        <v>0</v>
      </c>
      <c r="T33" s="33"/>
      <c r="U33" s="19">
        <f>IF(T33=0,0,IF($AW$29,24,0)+IF($AW$29,-1,1)*VLOOKUP(T33+$AW$31,AW$33:AX$57,2,TRUE))</f>
        <v>0</v>
      </c>
      <c r="W33" s="16">
        <f>IF(AB33=0,0,O33+R33+U33)</f>
        <v>0</v>
      </c>
      <c r="Y33" s="52" t="str">
        <f>BE13&amp;"   "&amp;TEXT(AH13,"0")&amp;":"&amp;TEXT(AO13,"0")&amp;" Tore / nach Multiplikation mit Anzahl Torschützen ("&amp;AI13&amp;", "&amp;AP13&amp;") "&amp;TEXT(AL13,"0")&amp;":"&amp;TEXT(AS13,"0")&amp;" &gt;&gt; Wertung "&amp;AV13&amp;":"&amp;(2-AV13)</f>
        <v>Mannsch. 2 - Mannsch. 3   0:0 Tore / nach Multiplikation mit Anzahl Torschützen (0, 0) 0:0 &gt;&gt; Wertung 1:1</v>
      </c>
      <c r="AA33">
        <v>1</v>
      </c>
      <c r="AB33" s="6" t="b">
        <f>OR(C33=0,AND(D33="",N33=0,Q33=0,T33=0))</f>
        <v>1</v>
      </c>
      <c r="AC33" s="20">
        <f>1-OR(G33="n",AB33)</f>
        <v>0</v>
      </c>
      <c r="AD33" s="6">
        <f>IF(AC33=1,$W33,0)</f>
        <v>0</v>
      </c>
      <c r="AE33" s="7">
        <f>AD33+($AA33-1)*0.0001</f>
        <v>0</v>
      </c>
      <c r="AF33" s="6">
        <f>RANK(AE33,AE33:AE48)</f>
        <v>16</v>
      </c>
      <c r="AG33" s="6">
        <f>IF($AF33&lt;=8,$W33,0)</f>
        <v>0</v>
      </c>
      <c r="AH33" s="6">
        <f>IF($AF33&lt;=9,$W33,0)</f>
        <v>0</v>
      </c>
      <c r="AI33" s="6">
        <f>IF($AF33&lt;=10,$W33,0)</f>
        <v>0</v>
      </c>
      <c r="AJ33" s="20">
        <f>1-OR(J33="n",AB33)</f>
        <v>0</v>
      </c>
      <c r="AK33" s="6">
        <f>IF(AJ33=1,$W33,0)</f>
        <v>0</v>
      </c>
      <c r="AL33" s="7">
        <f t="shared" ref="AL33:AL48" si="18">AK33+($AA33-1)*0.0001</f>
        <v>0</v>
      </c>
      <c r="AM33" s="6">
        <f>RANK(AL33,AL33:AL48)</f>
        <v>16</v>
      </c>
      <c r="AN33" s="6">
        <f>IF($AM33&lt;=8,$AK33,0)</f>
        <v>0</v>
      </c>
      <c r="AO33" s="6">
        <f>IF($AM33&lt;=9,$AK33,0)</f>
        <v>0</v>
      </c>
      <c r="AP33" s="6">
        <f>IF($AM33&lt;=10,$AK33,0)</f>
        <v>0</v>
      </c>
      <c r="AU33" s="1" cm="1">
        <f t="array" ref="AU33">INDEX($AU65:$BS65,AU$26)</f>
        <v>0</v>
      </c>
      <c r="AV33" s="1" cm="1">
        <f t="array" ref="AV33">INDEX($AU65:$BS65,AV$26)</f>
        <v>0</v>
      </c>
      <c r="AW33" s="1" cm="1">
        <f t="array" ref="AW33">INDEX($AU65:$BS65,AW$26)</f>
        <v>0</v>
      </c>
      <c r="AX33">
        <v>0</v>
      </c>
    </row>
    <row r="34" spans="2:50" x14ac:dyDescent="0.35">
      <c r="B34" s="32"/>
      <c r="C34" s="17">
        <f t="shared" ref="C34:C48" si="19">IF(B34="",AA34,B34)</f>
        <v>2</v>
      </c>
      <c r="D34" s="31"/>
      <c r="E34" s="54"/>
      <c r="G34" s="31"/>
      <c r="H34" s="41"/>
      <c r="I34" s="42"/>
      <c r="J34" s="43"/>
      <c r="K34" s="41"/>
      <c r="L34" s="41"/>
      <c r="N34" s="33"/>
      <c r="O34" s="19">
        <f t="shared" ref="O34:O48" si="20">IF(N34=0,0,IF($AU$29,24,0)+IF($AU$29,-1,1)*VLOOKUP(N34+$AU$31,AU$33:AX$57,4,TRUE))</f>
        <v>0</v>
      </c>
      <c r="Q34" s="33"/>
      <c r="R34" s="19">
        <f t="shared" ref="R34:R48" si="21">IF(Q34=0,0,IF($AV$29,24,0)+IF($AV$29,-1,1)*VLOOKUP(Q34+$AV$31,AV$33:AX$57,3,TRUE))</f>
        <v>0</v>
      </c>
      <c r="T34" s="33"/>
      <c r="U34" s="19">
        <f t="shared" ref="U34:U48" si="22">IF(T34=0,0,IF($AW$29,24,0)+IF($AW$29,-1,1)*VLOOKUP(T34+$AW$31,AW$33:AX$57,2,TRUE))</f>
        <v>0</v>
      </c>
      <c r="W34" s="16">
        <f t="shared" ref="W34:W48" si="23">IF(AB34=0,0,O34+R34+U34)</f>
        <v>0</v>
      </c>
      <c r="Y34" s="52" t="s">
        <v>135</v>
      </c>
      <c r="AA34">
        <v>2</v>
      </c>
      <c r="AB34" s="6" t="b">
        <f t="shared" ref="AB34:AB48" si="24">OR(C34=0,AND(D34="",N34=0,Q34=0,T34=0))</f>
        <v>1</v>
      </c>
      <c r="AC34" s="20">
        <f t="shared" ref="AC34:AC48" si="25">1-OR(G34="n",AB34)</f>
        <v>0</v>
      </c>
      <c r="AD34" s="6">
        <f t="shared" ref="AD34:AD48" si="26">IF(AC34=1,W34,0)</f>
        <v>0</v>
      </c>
      <c r="AE34" s="7">
        <f t="shared" ref="AE34:AE48" si="27">AD34+(AA34-1)*0.0001</f>
        <v>1E-4</v>
      </c>
      <c r="AF34" s="6">
        <f>RANK(AE34,AE33:AE48)</f>
        <v>15</v>
      </c>
      <c r="AG34" s="6">
        <f t="shared" ref="AG34:AG48" si="28">IF($AF34&lt;=8,$W34,0)</f>
        <v>0</v>
      </c>
      <c r="AH34" s="6">
        <f t="shared" ref="AH34:AH48" si="29">IF($AF34&lt;=9,$W34,0)</f>
        <v>0</v>
      </c>
      <c r="AI34" s="6">
        <f t="shared" ref="AI34:AI48" si="30">IF($AF34&lt;=10,$W34,0)</f>
        <v>0</v>
      </c>
      <c r="AJ34" s="20">
        <f t="shared" ref="AJ34:AJ48" si="31">1-OR(J34="n",AB34)</f>
        <v>0</v>
      </c>
      <c r="AK34" s="6">
        <f t="shared" ref="AK34:AK48" si="32">IF(AJ34=1,$W34,0)</f>
        <v>0</v>
      </c>
      <c r="AL34" s="7">
        <f t="shared" si="18"/>
        <v>1E-4</v>
      </c>
      <c r="AM34" s="6">
        <f>RANK(AL34,AL33:AL48)</f>
        <v>15</v>
      </c>
      <c r="AN34" s="6">
        <f t="shared" ref="AN34:AN48" si="33">IF($AM34&lt;=8,$AK34,0)</f>
        <v>0</v>
      </c>
      <c r="AO34" s="6">
        <f t="shared" ref="AO34:AO48" si="34">IF($AM34&lt;=9,$AK34,0)</f>
        <v>0</v>
      </c>
      <c r="AP34" s="6">
        <f t="shared" ref="AP34:AP48" si="35">IF($AM34&lt;=10,$AK34,0)</f>
        <v>0</v>
      </c>
      <c r="AU34" s="1" cm="1">
        <f t="array" ref="AU34">INDEX($AU66:$BS66,AU$26)</f>
        <v>9.1</v>
      </c>
      <c r="AV34" s="1" cm="1">
        <f t="array" ref="AV34">INDEX($AU66:$BS66,AV$26)</f>
        <v>20.2</v>
      </c>
      <c r="AW34" s="1" cm="1">
        <f t="array" ref="AW34">INDEX($AU66:$BS66,AW$26)</f>
        <v>1</v>
      </c>
      <c r="AX34">
        <v>1</v>
      </c>
    </row>
    <row r="35" spans="2:50" x14ac:dyDescent="0.35">
      <c r="B35" s="32"/>
      <c r="C35" s="17">
        <f t="shared" si="19"/>
        <v>3</v>
      </c>
      <c r="D35" s="31"/>
      <c r="E35" s="54"/>
      <c r="G35" s="31"/>
      <c r="H35" s="41"/>
      <c r="I35" s="42"/>
      <c r="J35" s="43"/>
      <c r="K35" s="41"/>
      <c r="L35" s="41"/>
      <c r="N35" s="33"/>
      <c r="O35" s="19">
        <f t="shared" si="20"/>
        <v>0</v>
      </c>
      <c r="Q35" s="33"/>
      <c r="R35" s="19">
        <f t="shared" si="21"/>
        <v>0</v>
      </c>
      <c r="T35" s="33"/>
      <c r="U35" s="19">
        <f t="shared" si="22"/>
        <v>0</v>
      </c>
      <c r="W35" s="16">
        <f t="shared" si="23"/>
        <v>0</v>
      </c>
      <c r="Y35" s="52" t="str">
        <f>BE13&amp;"   "&amp;TEXT(AJ13,"0")&amp;":"&amp;TEXT(AQ13,"0")&amp;" Tore / nach Multiplikation mit Anzahl Torschützen ("&amp;AK13&amp;", "&amp;AR13&amp;") "&amp;TEXT(AM13,"0")&amp;":"&amp;TEXT(AT13,"0")&amp;" &gt;&gt; Wertung "&amp;AW13&amp;":"&amp;(2-AW13)</f>
        <v>Mannsch. 2 - Mannsch. 3   0:0 Tore / nach Multiplikation mit Anzahl Torschützen (0, 0) 0:0 &gt;&gt; Wertung 1:1</v>
      </c>
      <c r="AA35">
        <v>3</v>
      </c>
      <c r="AB35" s="6" t="b">
        <f t="shared" si="24"/>
        <v>1</v>
      </c>
      <c r="AC35" s="20">
        <f t="shared" si="25"/>
        <v>0</v>
      </c>
      <c r="AD35" s="6">
        <f t="shared" si="26"/>
        <v>0</v>
      </c>
      <c r="AE35" s="7">
        <f t="shared" si="27"/>
        <v>2.0000000000000001E-4</v>
      </c>
      <c r="AF35" s="6">
        <f>RANK(AE35,AE33:AE48)</f>
        <v>14</v>
      </c>
      <c r="AG35" s="6">
        <f t="shared" si="28"/>
        <v>0</v>
      </c>
      <c r="AH35" s="6">
        <f t="shared" si="29"/>
        <v>0</v>
      </c>
      <c r="AI35" s="6">
        <f t="shared" si="30"/>
        <v>0</v>
      </c>
      <c r="AJ35" s="20">
        <f t="shared" si="31"/>
        <v>0</v>
      </c>
      <c r="AK35" s="6">
        <f t="shared" si="32"/>
        <v>0</v>
      </c>
      <c r="AL35" s="7">
        <f t="shared" si="18"/>
        <v>2.0000000000000001E-4</v>
      </c>
      <c r="AM35" s="6">
        <f>RANK(AL35,AL33:AL48)</f>
        <v>14</v>
      </c>
      <c r="AN35" s="6">
        <f t="shared" si="33"/>
        <v>0</v>
      </c>
      <c r="AO35" s="6">
        <f t="shared" si="34"/>
        <v>0</v>
      </c>
      <c r="AP35" s="6">
        <f t="shared" si="35"/>
        <v>0</v>
      </c>
      <c r="AU35" s="1" cm="1">
        <f t="array" ref="AU35">INDEX($AU67:$BS67,AU$26)</f>
        <v>9.6</v>
      </c>
      <c r="AV35" s="1" cm="1">
        <f t="array" ref="AV35">INDEX($AU67:$BS67,AV$26)</f>
        <v>21.9</v>
      </c>
      <c r="AW35" s="1" cm="1">
        <f t="array" ref="AW35">INDEX($AU67:$BS67,AW$26)</f>
        <v>3</v>
      </c>
      <c r="AX35">
        <v>2</v>
      </c>
    </row>
    <row r="36" spans="2:50" x14ac:dyDescent="0.35">
      <c r="B36" s="32"/>
      <c r="C36" s="17">
        <f t="shared" si="19"/>
        <v>4</v>
      </c>
      <c r="D36" s="31"/>
      <c r="E36" s="54"/>
      <c r="G36" s="31"/>
      <c r="H36" s="41"/>
      <c r="I36" s="42"/>
      <c r="J36" s="43"/>
      <c r="K36" s="41"/>
      <c r="L36" s="41"/>
      <c r="N36" s="33"/>
      <c r="O36" s="19">
        <f t="shared" si="20"/>
        <v>0</v>
      </c>
      <c r="Q36" s="33"/>
      <c r="R36" s="19">
        <f t="shared" si="21"/>
        <v>0</v>
      </c>
      <c r="T36" s="33"/>
      <c r="U36" s="19">
        <f t="shared" si="22"/>
        <v>0</v>
      </c>
      <c r="W36" s="16">
        <f t="shared" si="23"/>
        <v>0</v>
      </c>
      <c r="Y36" s="52" t="str">
        <f>"Total: "&amp;BE13&amp;"   "&amp;AY13&amp;":"&amp;(6-AY13)</f>
        <v>Total: Mannsch. 2 - Mannsch. 3   3:3</v>
      </c>
      <c r="AA36">
        <v>4</v>
      </c>
      <c r="AB36" s="6" t="b">
        <f t="shared" si="24"/>
        <v>1</v>
      </c>
      <c r="AC36" s="20">
        <f t="shared" si="25"/>
        <v>0</v>
      </c>
      <c r="AD36" s="6">
        <f t="shared" si="26"/>
        <v>0</v>
      </c>
      <c r="AE36" s="7">
        <f t="shared" si="27"/>
        <v>3.0000000000000003E-4</v>
      </c>
      <c r="AF36" s="6">
        <f>RANK(AE36,AE33:AE48)</f>
        <v>13</v>
      </c>
      <c r="AG36" s="6">
        <f t="shared" si="28"/>
        <v>0</v>
      </c>
      <c r="AH36" s="6">
        <f t="shared" si="29"/>
        <v>0</v>
      </c>
      <c r="AI36" s="6">
        <f t="shared" si="30"/>
        <v>0</v>
      </c>
      <c r="AJ36" s="20">
        <f t="shared" si="31"/>
        <v>0</v>
      </c>
      <c r="AK36" s="6">
        <f t="shared" si="32"/>
        <v>0</v>
      </c>
      <c r="AL36" s="7">
        <f t="shared" si="18"/>
        <v>3.0000000000000003E-4</v>
      </c>
      <c r="AM36" s="6">
        <f>RANK(AL36,AL33:AL48)</f>
        <v>13</v>
      </c>
      <c r="AN36" s="6">
        <f t="shared" si="33"/>
        <v>0</v>
      </c>
      <c r="AO36" s="6">
        <f t="shared" si="34"/>
        <v>0</v>
      </c>
      <c r="AP36" s="6">
        <f t="shared" si="35"/>
        <v>0</v>
      </c>
      <c r="AU36" s="1" cm="1">
        <f t="array" ref="AU36">INDEX($AU68:$BS68,AU$26)</f>
        <v>10</v>
      </c>
      <c r="AV36" s="1" cm="1">
        <f t="array" ref="AV36">INDEX($AU68:$BS68,AV$26)</f>
        <v>23</v>
      </c>
      <c r="AW36" s="1" cm="1">
        <f t="array" ref="AW36">INDEX($AU68:$BS68,AW$26)</f>
        <v>5</v>
      </c>
      <c r="AX36">
        <v>3</v>
      </c>
    </row>
    <row r="37" spans="2:50" x14ac:dyDescent="0.35">
      <c r="B37" s="32"/>
      <c r="C37" s="17">
        <f t="shared" si="19"/>
        <v>5</v>
      </c>
      <c r="D37" s="31"/>
      <c r="E37" s="54"/>
      <c r="G37" s="31"/>
      <c r="H37" s="41"/>
      <c r="I37" s="42"/>
      <c r="J37" s="43"/>
      <c r="K37" s="41"/>
      <c r="L37" s="41"/>
      <c r="N37" s="33"/>
      <c r="O37" s="19">
        <f t="shared" si="20"/>
        <v>0</v>
      </c>
      <c r="Q37" s="33"/>
      <c r="R37" s="19">
        <f t="shared" si="21"/>
        <v>0</v>
      </c>
      <c r="T37" s="33"/>
      <c r="U37" s="19">
        <f t="shared" si="22"/>
        <v>0</v>
      </c>
      <c r="W37" s="16">
        <f t="shared" si="23"/>
        <v>0</v>
      </c>
      <c r="AA37">
        <v>5</v>
      </c>
      <c r="AB37" s="6" t="b">
        <f t="shared" si="24"/>
        <v>1</v>
      </c>
      <c r="AC37" s="20">
        <f t="shared" si="25"/>
        <v>0</v>
      </c>
      <c r="AD37" s="6">
        <f t="shared" si="26"/>
        <v>0</v>
      </c>
      <c r="AE37" s="7">
        <f t="shared" si="27"/>
        <v>4.0000000000000002E-4</v>
      </c>
      <c r="AF37" s="6">
        <f>RANK(AE37,AE33:AE48)</f>
        <v>12</v>
      </c>
      <c r="AG37" s="6">
        <f t="shared" si="28"/>
        <v>0</v>
      </c>
      <c r="AH37" s="6">
        <f t="shared" si="29"/>
        <v>0</v>
      </c>
      <c r="AI37" s="6">
        <f t="shared" si="30"/>
        <v>0</v>
      </c>
      <c r="AJ37" s="20">
        <f t="shared" si="31"/>
        <v>0</v>
      </c>
      <c r="AK37" s="6">
        <f t="shared" si="32"/>
        <v>0</v>
      </c>
      <c r="AL37" s="7">
        <f t="shared" si="18"/>
        <v>4.0000000000000002E-4</v>
      </c>
      <c r="AM37" s="6">
        <f>RANK(AL37,AL33:AL48)</f>
        <v>12</v>
      </c>
      <c r="AN37" s="6">
        <f t="shared" si="33"/>
        <v>0</v>
      </c>
      <c r="AO37" s="6">
        <f t="shared" si="34"/>
        <v>0</v>
      </c>
      <c r="AP37" s="6">
        <f t="shared" si="35"/>
        <v>0</v>
      </c>
      <c r="AU37" s="1" cm="1">
        <f t="array" ref="AU37">INDEX($AU69:$BS69,AU$26)</f>
        <v>10.6</v>
      </c>
      <c r="AV37" s="1" cm="1">
        <f t="array" ref="AV37">INDEX($AU69:$BS69,AV$26)</f>
        <v>23.8</v>
      </c>
      <c r="AW37" s="1" cm="1">
        <f t="array" ref="AW37">INDEX($AU69:$BS69,AW$26)</f>
        <v>6</v>
      </c>
      <c r="AX37">
        <v>4</v>
      </c>
    </row>
    <row r="38" spans="2:50" x14ac:dyDescent="0.35">
      <c r="B38" s="32"/>
      <c r="C38" s="17">
        <f t="shared" si="19"/>
        <v>6</v>
      </c>
      <c r="D38" s="31"/>
      <c r="E38" s="54"/>
      <c r="G38" s="31"/>
      <c r="H38" s="41"/>
      <c r="I38" s="42"/>
      <c r="J38" s="43"/>
      <c r="K38" s="41"/>
      <c r="L38" s="41"/>
      <c r="N38" s="33"/>
      <c r="O38" s="19">
        <f t="shared" si="20"/>
        <v>0</v>
      </c>
      <c r="Q38" s="33"/>
      <c r="R38" s="19">
        <f t="shared" si="21"/>
        <v>0</v>
      </c>
      <c r="T38" s="33"/>
      <c r="U38" s="19">
        <f t="shared" si="22"/>
        <v>0</v>
      </c>
      <c r="W38" s="16">
        <f t="shared" si="23"/>
        <v>0</v>
      </c>
      <c r="Y38" s="16" t="str">
        <f>TRIM(B14)&amp;": "&amp;BE14</f>
        <v>Spiel 4: Mannsch. 1 - Mannsch. 4</v>
      </c>
      <c r="AA38">
        <v>6</v>
      </c>
      <c r="AB38" s="6" t="b">
        <f t="shared" si="24"/>
        <v>1</v>
      </c>
      <c r="AC38" s="20">
        <f t="shared" si="25"/>
        <v>0</v>
      </c>
      <c r="AD38" s="6">
        <f t="shared" si="26"/>
        <v>0</v>
      </c>
      <c r="AE38" s="7">
        <f t="shared" si="27"/>
        <v>5.0000000000000001E-4</v>
      </c>
      <c r="AF38" s="6">
        <f>RANK(AE38,AE33:AE48)</f>
        <v>11</v>
      </c>
      <c r="AG38" s="6">
        <f t="shared" si="28"/>
        <v>0</v>
      </c>
      <c r="AH38" s="6">
        <f t="shared" si="29"/>
        <v>0</v>
      </c>
      <c r="AI38" s="6">
        <f t="shared" si="30"/>
        <v>0</v>
      </c>
      <c r="AJ38" s="20">
        <f t="shared" si="31"/>
        <v>0</v>
      </c>
      <c r="AK38" s="6">
        <f t="shared" si="32"/>
        <v>0</v>
      </c>
      <c r="AL38" s="7">
        <f t="shared" si="18"/>
        <v>5.0000000000000001E-4</v>
      </c>
      <c r="AM38" s="6">
        <f>RANK(AL38,AL33:AL48)</f>
        <v>11</v>
      </c>
      <c r="AN38" s="6">
        <f t="shared" si="33"/>
        <v>0</v>
      </c>
      <c r="AO38" s="6">
        <f t="shared" si="34"/>
        <v>0</v>
      </c>
      <c r="AP38" s="6">
        <f t="shared" si="35"/>
        <v>0</v>
      </c>
      <c r="AU38" s="1" cm="1">
        <f t="array" ref="AU38">INDEX($AU70:$BS70,AU$26)</f>
        <v>11.2</v>
      </c>
      <c r="AV38" s="1" cm="1">
        <f t="array" ref="AV38">INDEX($AU70:$BS70,AV$26)</f>
        <v>24.7</v>
      </c>
      <c r="AW38" s="1" cm="1">
        <f t="array" ref="AW38">INDEX($AU70:$BS70,AW$26)</f>
        <v>7</v>
      </c>
      <c r="AX38">
        <v>5</v>
      </c>
    </row>
    <row r="39" spans="2:50" x14ac:dyDescent="0.35">
      <c r="B39" s="32"/>
      <c r="C39" s="17">
        <f t="shared" si="19"/>
        <v>7</v>
      </c>
      <c r="D39" s="31"/>
      <c r="E39" s="54"/>
      <c r="G39" s="31"/>
      <c r="H39" s="41"/>
      <c r="I39" s="42"/>
      <c r="J39" s="43"/>
      <c r="K39" s="41"/>
      <c r="L39" s="41"/>
      <c r="N39" s="33"/>
      <c r="O39" s="19">
        <f t="shared" si="20"/>
        <v>0</v>
      </c>
      <c r="Q39" s="33"/>
      <c r="R39" s="19">
        <f t="shared" si="21"/>
        <v>0</v>
      </c>
      <c r="T39" s="33"/>
      <c r="U39" s="19">
        <f t="shared" si="22"/>
        <v>0</v>
      </c>
      <c r="W39" s="16">
        <f t="shared" si="23"/>
        <v>0</v>
      </c>
      <c r="Y39" s="52" t="s">
        <v>133</v>
      </c>
      <c r="AA39">
        <v>7</v>
      </c>
      <c r="AB39" s="6" t="b">
        <f t="shared" si="24"/>
        <v>1</v>
      </c>
      <c r="AC39" s="20">
        <f t="shared" si="25"/>
        <v>0</v>
      </c>
      <c r="AD39" s="6">
        <f t="shared" si="26"/>
        <v>0</v>
      </c>
      <c r="AE39" s="7">
        <f t="shared" si="27"/>
        <v>6.0000000000000006E-4</v>
      </c>
      <c r="AF39" s="6">
        <f>RANK(AE39,AE33:AE48)</f>
        <v>10</v>
      </c>
      <c r="AG39" s="6">
        <f t="shared" si="28"/>
        <v>0</v>
      </c>
      <c r="AH39" s="6">
        <f t="shared" si="29"/>
        <v>0</v>
      </c>
      <c r="AI39" s="6">
        <f t="shared" si="30"/>
        <v>0</v>
      </c>
      <c r="AJ39" s="20">
        <f t="shared" si="31"/>
        <v>0</v>
      </c>
      <c r="AK39" s="6">
        <f t="shared" si="32"/>
        <v>0</v>
      </c>
      <c r="AL39" s="7">
        <f t="shared" si="18"/>
        <v>6.0000000000000006E-4</v>
      </c>
      <c r="AM39" s="6">
        <f>RANK(AL39,AL33:AL48)</f>
        <v>10</v>
      </c>
      <c r="AN39" s="6">
        <f t="shared" si="33"/>
        <v>0</v>
      </c>
      <c r="AO39" s="6">
        <f t="shared" si="34"/>
        <v>0</v>
      </c>
      <c r="AP39" s="6">
        <f t="shared" si="35"/>
        <v>0</v>
      </c>
      <c r="AU39" s="1" cm="1">
        <f t="array" ref="AU39">INDEX($AU71:$BS71,AU$26)</f>
        <v>11.7</v>
      </c>
      <c r="AV39" s="1" cm="1">
        <f t="array" ref="AV39">INDEX($AU71:$BS71,AV$26)</f>
        <v>26.1</v>
      </c>
      <c r="AW39" s="1" cm="1">
        <f t="array" ref="AW39">INDEX($AU71:$BS71,AW$26)</f>
        <v>8</v>
      </c>
      <c r="AX39">
        <v>6</v>
      </c>
    </row>
    <row r="40" spans="2:50" x14ac:dyDescent="0.35">
      <c r="B40" s="32"/>
      <c r="C40" s="17">
        <f t="shared" si="19"/>
        <v>8</v>
      </c>
      <c r="D40" s="31"/>
      <c r="E40" s="54"/>
      <c r="G40" s="31"/>
      <c r="H40" s="41"/>
      <c r="I40" s="42"/>
      <c r="J40" s="43"/>
      <c r="K40" s="41"/>
      <c r="L40" s="41"/>
      <c r="N40" s="33"/>
      <c r="O40" s="19">
        <f t="shared" si="20"/>
        <v>0</v>
      </c>
      <c r="Q40" s="33"/>
      <c r="R40" s="19">
        <f t="shared" si="21"/>
        <v>0</v>
      </c>
      <c r="T40" s="33"/>
      <c r="U40" s="19">
        <f t="shared" si="22"/>
        <v>0</v>
      </c>
      <c r="W40" s="16">
        <f t="shared" si="23"/>
        <v>0</v>
      </c>
      <c r="Y40" s="52" t="str">
        <f>BE14&amp;"   "&amp;TEXT(AN14,"0.00")&amp;":"&amp;TEXT(AU14,"0.00")&amp;" &gt;&gt; Wertung "&amp;AX14&amp;":"&amp;(2-AX14)</f>
        <v>Mannsch. 1 - Mannsch. 4   0.00:0.00 &gt;&gt; Wertung 1:1</v>
      </c>
      <c r="AA40">
        <v>8</v>
      </c>
      <c r="AB40" s="6" t="b">
        <f t="shared" si="24"/>
        <v>1</v>
      </c>
      <c r="AC40" s="20">
        <f t="shared" si="25"/>
        <v>0</v>
      </c>
      <c r="AD40" s="6">
        <f t="shared" si="26"/>
        <v>0</v>
      </c>
      <c r="AE40" s="7">
        <f t="shared" si="27"/>
        <v>6.9999999999999999E-4</v>
      </c>
      <c r="AF40" s="6">
        <f>RANK(AE40,AE33:AE48)</f>
        <v>9</v>
      </c>
      <c r="AG40" s="6">
        <f t="shared" si="28"/>
        <v>0</v>
      </c>
      <c r="AH40" s="6">
        <f t="shared" si="29"/>
        <v>0</v>
      </c>
      <c r="AI40" s="6">
        <f t="shared" si="30"/>
        <v>0</v>
      </c>
      <c r="AJ40" s="20">
        <f t="shared" si="31"/>
        <v>0</v>
      </c>
      <c r="AK40" s="6">
        <f t="shared" si="32"/>
        <v>0</v>
      </c>
      <c r="AL40" s="7">
        <f t="shared" si="18"/>
        <v>6.9999999999999999E-4</v>
      </c>
      <c r="AM40" s="6">
        <f>RANK(AL40,AL33:AL48)</f>
        <v>9</v>
      </c>
      <c r="AN40" s="6">
        <f t="shared" si="33"/>
        <v>0</v>
      </c>
      <c r="AO40" s="6">
        <f t="shared" si="34"/>
        <v>0</v>
      </c>
      <c r="AP40" s="6">
        <f t="shared" si="35"/>
        <v>0</v>
      </c>
      <c r="AU40" s="1" cm="1">
        <f t="array" ref="AU40">INDEX($AU72:$BS72,AU$26)</f>
        <v>12.3</v>
      </c>
      <c r="AV40" s="1" cm="1">
        <f t="array" ref="AV40">INDEX($AU72:$BS72,AV$26)</f>
        <v>27.2</v>
      </c>
      <c r="AW40" s="1" cm="1">
        <f t="array" ref="AW40">INDEX($AU72:$BS72,AW$26)</f>
        <v>9</v>
      </c>
      <c r="AX40">
        <v>7</v>
      </c>
    </row>
    <row r="41" spans="2:50" x14ac:dyDescent="0.35">
      <c r="B41" s="32"/>
      <c r="C41" s="17">
        <f t="shared" si="19"/>
        <v>9</v>
      </c>
      <c r="D41" s="31"/>
      <c r="E41" s="54"/>
      <c r="G41" s="31"/>
      <c r="H41" s="41"/>
      <c r="I41" s="42"/>
      <c r="J41" s="43"/>
      <c r="K41" s="41"/>
      <c r="L41" s="41"/>
      <c r="N41" s="33"/>
      <c r="O41" s="19">
        <f t="shared" si="20"/>
        <v>0</v>
      </c>
      <c r="Q41" s="33"/>
      <c r="R41" s="19">
        <f t="shared" si="21"/>
        <v>0</v>
      </c>
      <c r="T41" s="33"/>
      <c r="U41" s="19">
        <f t="shared" si="22"/>
        <v>0</v>
      </c>
      <c r="W41" s="16">
        <f t="shared" si="23"/>
        <v>0</v>
      </c>
      <c r="Y41" s="52" t="s">
        <v>134</v>
      </c>
      <c r="AA41">
        <v>9</v>
      </c>
      <c r="AB41" s="6" t="b">
        <f t="shared" si="24"/>
        <v>1</v>
      </c>
      <c r="AC41" s="20">
        <f t="shared" si="25"/>
        <v>0</v>
      </c>
      <c r="AD41" s="6">
        <f t="shared" si="26"/>
        <v>0</v>
      </c>
      <c r="AE41" s="7">
        <f t="shared" si="27"/>
        <v>8.0000000000000004E-4</v>
      </c>
      <c r="AF41" s="6">
        <f>RANK(AE41,AE33:AE48)</f>
        <v>8</v>
      </c>
      <c r="AG41" s="6">
        <f t="shared" si="28"/>
        <v>0</v>
      </c>
      <c r="AH41" s="6">
        <f t="shared" si="29"/>
        <v>0</v>
      </c>
      <c r="AI41" s="6">
        <f t="shared" si="30"/>
        <v>0</v>
      </c>
      <c r="AJ41" s="20">
        <f t="shared" si="31"/>
        <v>0</v>
      </c>
      <c r="AK41" s="6">
        <f t="shared" si="32"/>
        <v>0</v>
      </c>
      <c r="AL41" s="7">
        <f t="shared" si="18"/>
        <v>8.0000000000000004E-4</v>
      </c>
      <c r="AM41" s="6">
        <f>RANK(AL41,AL33:AL48)</f>
        <v>8</v>
      </c>
      <c r="AN41" s="6">
        <f t="shared" si="33"/>
        <v>0</v>
      </c>
      <c r="AO41" s="6">
        <f t="shared" si="34"/>
        <v>0</v>
      </c>
      <c r="AP41" s="6">
        <f t="shared" si="35"/>
        <v>0</v>
      </c>
      <c r="AU41" s="1" cm="1">
        <f t="array" ref="AU41">INDEX($AU73:$BS73,AU$26)</f>
        <v>12.9</v>
      </c>
      <c r="AV41" s="1" cm="1">
        <f t="array" ref="AV41">INDEX($AU73:$BS73,AV$26)</f>
        <v>28.3</v>
      </c>
      <c r="AW41" s="1" cm="1">
        <f t="array" ref="AW41">INDEX($AU73:$BS73,AW$26)</f>
        <v>10</v>
      </c>
      <c r="AX41">
        <v>8</v>
      </c>
    </row>
    <row r="42" spans="2:50" x14ac:dyDescent="0.35">
      <c r="B42" s="32"/>
      <c r="C42" s="17">
        <f t="shared" si="19"/>
        <v>10</v>
      </c>
      <c r="D42" s="31"/>
      <c r="E42" s="54"/>
      <c r="G42" s="31"/>
      <c r="H42" s="41"/>
      <c r="I42" s="42"/>
      <c r="J42" s="43"/>
      <c r="K42" s="41"/>
      <c r="L42" s="41"/>
      <c r="N42" s="33"/>
      <c r="O42" s="19">
        <f t="shared" si="20"/>
        <v>0</v>
      </c>
      <c r="Q42" s="33"/>
      <c r="R42" s="19">
        <f t="shared" si="21"/>
        <v>0</v>
      </c>
      <c r="T42" s="33"/>
      <c r="U42" s="19">
        <f t="shared" si="22"/>
        <v>0</v>
      </c>
      <c r="W42" s="16">
        <f t="shared" si="23"/>
        <v>0</v>
      </c>
      <c r="Y42" s="52" t="str">
        <f>BE14&amp;"   "&amp;TEXT(AH14,"0")&amp;":"&amp;TEXT(AO14,"0")&amp;" Tore / nach Multiplikation mit Anzahl Torschützen ("&amp;AI14&amp;", "&amp;AP14&amp;") "&amp;TEXT(AL14,"0")&amp;":"&amp;TEXT(AS14,"0")&amp;" &gt;&gt; Wertung "&amp;AV14&amp;":"&amp;(2-AV14)</f>
        <v>Mannsch. 1 - Mannsch. 4   0:0 Tore / nach Multiplikation mit Anzahl Torschützen (0, 0) 0:0 &gt;&gt; Wertung 1:1</v>
      </c>
      <c r="AA42">
        <v>10</v>
      </c>
      <c r="AB42" s="6" t="b">
        <f t="shared" si="24"/>
        <v>1</v>
      </c>
      <c r="AC42" s="20">
        <f t="shared" si="25"/>
        <v>0</v>
      </c>
      <c r="AD42" s="6">
        <f t="shared" si="26"/>
        <v>0</v>
      </c>
      <c r="AE42" s="7">
        <f t="shared" si="27"/>
        <v>9.0000000000000008E-4</v>
      </c>
      <c r="AF42" s="6">
        <f>RANK(AE42,AE33:AE48)</f>
        <v>7</v>
      </c>
      <c r="AG42" s="6">
        <f t="shared" si="28"/>
        <v>0</v>
      </c>
      <c r="AH42" s="6">
        <f t="shared" si="29"/>
        <v>0</v>
      </c>
      <c r="AI42" s="6">
        <f t="shared" si="30"/>
        <v>0</v>
      </c>
      <c r="AJ42" s="20">
        <f t="shared" si="31"/>
        <v>0</v>
      </c>
      <c r="AK42" s="6">
        <f t="shared" si="32"/>
        <v>0</v>
      </c>
      <c r="AL42" s="7">
        <f t="shared" si="18"/>
        <v>9.0000000000000008E-4</v>
      </c>
      <c r="AM42" s="6">
        <f>RANK(AL42,AL33:AL48)</f>
        <v>7</v>
      </c>
      <c r="AN42" s="6">
        <f t="shared" si="33"/>
        <v>0</v>
      </c>
      <c r="AO42" s="6">
        <f t="shared" si="34"/>
        <v>0</v>
      </c>
      <c r="AP42" s="6">
        <f t="shared" si="35"/>
        <v>0</v>
      </c>
      <c r="AU42" s="1" cm="1">
        <f t="array" ref="AU42">INDEX($AU74:$BS74,AU$26)</f>
        <v>13.5</v>
      </c>
      <c r="AV42" s="1" cm="1">
        <f t="array" ref="AV42">INDEX($AU74:$BS74,AV$26)</f>
        <v>29.5</v>
      </c>
      <c r="AW42" s="1" cm="1">
        <f t="array" ref="AW42">INDEX($AU74:$BS74,AW$26)</f>
        <v>11</v>
      </c>
      <c r="AX42">
        <v>9</v>
      </c>
    </row>
    <row r="43" spans="2:50" x14ac:dyDescent="0.35">
      <c r="B43" s="32"/>
      <c r="C43" s="17">
        <f t="shared" si="19"/>
        <v>11</v>
      </c>
      <c r="D43" s="31"/>
      <c r="E43" s="54"/>
      <c r="G43" s="31"/>
      <c r="H43" s="41"/>
      <c r="I43" s="42"/>
      <c r="J43" s="43"/>
      <c r="K43" s="41"/>
      <c r="L43" s="41"/>
      <c r="N43" s="33"/>
      <c r="O43" s="19">
        <f t="shared" si="20"/>
        <v>0</v>
      </c>
      <c r="Q43" s="33"/>
      <c r="R43" s="19">
        <f t="shared" si="21"/>
        <v>0</v>
      </c>
      <c r="T43" s="33"/>
      <c r="U43" s="19">
        <f t="shared" si="22"/>
        <v>0</v>
      </c>
      <c r="W43" s="16">
        <f t="shared" si="23"/>
        <v>0</v>
      </c>
      <c r="Y43" s="52" t="s">
        <v>135</v>
      </c>
      <c r="AA43">
        <v>11</v>
      </c>
      <c r="AB43" s="6" t="b">
        <f t="shared" si="24"/>
        <v>1</v>
      </c>
      <c r="AC43" s="20">
        <f t="shared" si="25"/>
        <v>0</v>
      </c>
      <c r="AD43" s="6">
        <f t="shared" si="26"/>
        <v>0</v>
      </c>
      <c r="AE43" s="7">
        <f t="shared" si="27"/>
        <v>1E-3</v>
      </c>
      <c r="AF43" s="6">
        <f>RANK(AE43,AE33:AE48)</f>
        <v>6</v>
      </c>
      <c r="AG43" s="6">
        <f t="shared" si="28"/>
        <v>0</v>
      </c>
      <c r="AH43" s="6">
        <f t="shared" si="29"/>
        <v>0</v>
      </c>
      <c r="AI43" s="6">
        <f t="shared" si="30"/>
        <v>0</v>
      </c>
      <c r="AJ43" s="20">
        <f t="shared" si="31"/>
        <v>0</v>
      </c>
      <c r="AK43" s="6">
        <f t="shared" si="32"/>
        <v>0</v>
      </c>
      <c r="AL43" s="7">
        <f t="shared" si="18"/>
        <v>1E-3</v>
      </c>
      <c r="AM43" s="6">
        <f>RANK(AL43,AL33:AL48)</f>
        <v>6</v>
      </c>
      <c r="AN43" s="6">
        <f t="shared" si="33"/>
        <v>0</v>
      </c>
      <c r="AO43" s="6">
        <f t="shared" si="34"/>
        <v>0</v>
      </c>
      <c r="AP43" s="6">
        <f t="shared" si="35"/>
        <v>0</v>
      </c>
      <c r="AU43" s="1" cm="1">
        <f t="array" ref="AU43">INDEX($AU75:$BS75,AU$26)</f>
        <v>14.1</v>
      </c>
      <c r="AV43" s="1" cm="1">
        <f t="array" ref="AV43">INDEX($AU75:$BS75,AV$26)</f>
        <v>30.1</v>
      </c>
      <c r="AW43" s="1" cm="1">
        <f t="array" ref="AW43">INDEX($AU75:$BS75,AW$26)</f>
        <v>12</v>
      </c>
      <c r="AX43">
        <v>10</v>
      </c>
    </row>
    <row r="44" spans="2:50" x14ac:dyDescent="0.35">
      <c r="B44" s="32"/>
      <c r="C44" s="17">
        <f t="shared" si="19"/>
        <v>12</v>
      </c>
      <c r="D44" s="31"/>
      <c r="E44" s="54"/>
      <c r="G44" s="31"/>
      <c r="H44" s="41"/>
      <c r="I44" s="42"/>
      <c r="J44" s="43"/>
      <c r="K44" s="41"/>
      <c r="L44" s="41"/>
      <c r="N44" s="33"/>
      <c r="O44" s="19">
        <f t="shared" si="20"/>
        <v>0</v>
      </c>
      <c r="Q44" s="33"/>
      <c r="R44" s="19">
        <f t="shared" si="21"/>
        <v>0</v>
      </c>
      <c r="T44" s="33"/>
      <c r="U44" s="19">
        <f t="shared" si="22"/>
        <v>0</v>
      </c>
      <c r="W44" s="16">
        <f t="shared" si="23"/>
        <v>0</v>
      </c>
      <c r="Y44" s="52" t="str">
        <f>BE14&amp;"   "&amp;TEXT(AJ14,"0")&amp;":"&amp;TEXT(AQ14,"0")&amp;" Tore / nach Multiplikation mit Anzahl Torschützen ("&amp;AK14&amp;", "&amp;AR14&amp;") "&amp;TEXT(AM14,"0")&amp;":"&amp;TEXT(AT14,"0")&amp;" &gt;&gt; Wertung "&amp;AW14&amp;":"&amp;(2-AW14)</f>
        <v>Mannsch. 1 - Mannsch. 4   0:0 Tore / nach Multiplikation mit Anzahl Torschützen (0, 0) 0:0 &gt;&gt; Wertung 1:1</v>
      </c>
      <c r="AA44">
        <v>12</v>
      </c>
      <c r="AB44" s="6" t="b">
        <f t="shared" si="24"/>
        <v>1</v>
      </c>
      <c r="AC44" s="20">
        <f t="shared" si="25"/>
        <v>0</v>
      </c>
      <c r="AD44" s="6">
        <f t="shared" si="26"/>
        <v>0</v>
      </c>
      <c r="AE44" s="7">
        <f t="shared" si="27"/>
        <v>1.1000000000000001E-3</v>
      </c>
      <c r="AF44" s="6">
        <f>RANK(AE44,AE33:AE48)</f>
        <v>5</v>
      </c>
      <c r="AG44" s="6">
        <f t="shared" si="28"/>
        <v>0</v>
      </c>
      <c r="AH44" s="6">
        <f t="shared" si="29"/>
        <v>0</v>
      </c>
      <c r="AI44" s="6">
        <f t="shared" si="30"/>
        <v>0</v>
      </c>
      <c r="AJ44" s="20">
        <f t="shared" si="31"/>
        <v>0</v>
      </c>
      <c r="AK44" s="6">
        <f t="shared" si="32"/>
        <v>0</v>
      </c>
      <c r="AL44" s="7">
        <f t="shared" si="18"/>
        <v>1.1000000000000001E-3</v>
      </c>
      <c r="AM44" s="6">
        <f>RANK(AL44,AL33:AL48)</f>
        <v>5</v>
      </c>
      <c r="AN44" s="6">
        <f t="shared" si="33"/>
        <v>0</v>
      </c>
      <c r="AO44" s="6">
        <f t="shared" si="34"/>
        <v>0</v>
      </c>
      <c r="AP44" s="6">
        <f t="shared" si="35"/>
        <v>0</v>
      </c>
      <c r="AU44" s="1" cm="1">
        <f t="array" ref="AU44">INDEX($AU76:$BS76,AU$26)</f>
        <v>14.7</v>
      </c>
      <c r="AV44" s="1" cm="1">
        <f t="array" ref="AV44">INDEX($AU76:$BS76,AV$26)</f>
        <v>31.9</v>
      </c>
      <c r="AW44" s="1" cm="1">
        <f t="array" ref="AW44">INDEX($AU76:$BS76,AW$26)</f>
        <v>13</v>
      </c>
      <c r="AX44">
        <v>11</v>
      </c>
    </row>
    <row r="45" spans="2:50" x14ac:dyDescent="0.35">
      <c r="B45" s="32"/>
      <c r="C45" s="17">
        <f t="shared" si="19"/>
        <v>13</v>
      </c>
      <c r="D45" s="31"/>
      <c r="E45" s="54"/>
      <c r="G45" s="31"/>
      <c r="H45" s="41"/>
      <c r="I45" s="42"/>
      <c r="J45" s="43"/>
      <c r="K45" s="41"/>
      <c r="L45" s="41"/>
      <c r="N45" s="33"/>
      <c r="O45" s="19">
        <f t="shared" si="20"/>
        <v>0</v>
      </c>
      <c r="Q45" s="33"/>
      <c r="R45" s="19">
        <f t="shared" si="21"/>
        <v>0</v>
      </c>
      <c r="T45" s="33"/>
      <c r="U45" s="19">
        <f t="shared" si="22"/>
        <v>0</v>
      </c>
      <c r="W45" s="16">
        <f t="shared" si="23"/>
        <v>0</v>
      </c>
      <c r="Y45" s="52" t="str">
        <f>"Total: "&amp;BE14&amp;"   "&amp;AY14&amp;":"&amp;(6-AY14)</f>
        <v>Total: Mannsch. 1 - Mannsch. 4   3:3</v>
      </c>
      <c r="AA45">
        <v>13</v>
      </c>
      <c r="AB45" s="6" t="b">
        <f t="shared" si="24"/>
        <v>1</v>
      </c>
      <c r="AC45" s="20">
        <f t="shared" si="25"/>
        <v>0</v>
      </c>
      <c r="AD45" s="6">
        <f t="shared" si="26"/>
        <v>0</v>
      </c>
      <c r="AE45" s="7">
        <f t="shared" si="27"/>
        <v>1.2000000000000001E-3</v>
      </c>
      <c r="AF45" s="6">
        <f>RANK(AE45,AE33:AE48)</f>
        <v>4</v>
      </c>
      <c r="AG45" s="6">
        <f t="shared" si="28"/>
        <v>0</v>
      </c>
      <c r="AH45" s="6">
        <f t="shared" si="29"/>
        <v>0</v>
      </c>
      <c r="AI45" s="6">
        <f t="shared" si="30"/>
        <v>0</v>
      </c>
      <c r="AJ45" s="20">
        <f t="shared" si="31"/>
        <v>0</v>
      </c>
      <c r="AK45" s="6">
        <f t="shared" si="32"/>
        <v>0</v>
      </c>
      <c r="AL45" s="7">
        <f t="shared" si="18"/>
        <v>1.2000000000000001E-3</v>
      </c>
      <c r="AM45" s="6">
        <f>RANK(AL45,AL33:AL48)</f>
        <v>4</v>
      </c>
      <c r="AN45" s="6">
        <f t="shared" si="33"/>
        <v>0</v>
      </c>
      <c r="AO45" s="6">
        <f t="shared" si="34"/>
        <v>0</v>
      </c>
      <c r="AP45" s="6">
        <f t="shared" si="35"/>
        <v>0</v>
      </c>
      <c r="AU45" s="1" cm="1">
        <f t="array" ref="AU45">INDEX($AU77:$BS77,AU$26)</f>
        <v>15.4</v>
      </c>
      <c r="AV45" s="1" cm="1">
        <f t="array" ref="AV45">INDEX($AU77:$BS77,AV$26)</f>
        <v>33.1</v>
      </c>
      <c r="AW45" s="1" cm="1">
        <f t="array" ref="AW45">INDEX($AU77:$BS77,AW$26)</f>
        <v>14</v>
      </c>
      <c r="AX45">
        <v>12</v>
      </c>
    </row>
    <row r="46" spans="2:50" x14ac:dyDescent="0.35">
      <c r="B46" s="32"/>
      <c r="C46" s="17">
        <f t="shared" si="19"/>
        <v>14</v>
      </c>
      <c r="D46" s="31"/>
      <c r="E46" s="54"/>
      <c r="G46" s="31"/>
      <c r="H46" s="41"/>
      <c r="I46" s="42"/>
      <c r="J46" s="43"/>
      <c r="K46" s="41"/>
      <c r="L46" s="41"/>
      <c r="N46" s="33"/>
      <c r="O46" s="19">
        <f t="shared" si="20"/>
        <v>0</v>
      </c>
      <c r="Q46" s="33"/>
      <c r="R46" s="19">
        <f t="shared" si="21"/>
        <v>0</v>
      </c>
      <c r="T46" s="33"/>
      <c r="U46" s="19">
        <f t="shared" si="22"/>
        <v>0</v>
      </c>
      <c r="W46" s="16">
        <f t="shared" si="23"/>
        <v>0</v>
      </c>
      <c r="AA46">
        <v>14</v>
      </c>
      <c r="AB46" s="6" t="b">
        <f t="shared" si="24"/>
        <v>1</v>
      </c>
      <c r="AC46" s="20">
        <f t="shared" si="25"/>
        <v>0</v>
      </c>
      <c r="AD46" s="6">
        <f t="shared" si="26"/>
        <v>0</v>
      </c>
      <c r="AE46" s="7">
        <f t="shared" si="27"/>
        <v>1.3000000000000002E-3</v>
      </c>
      <c r="AF46" s="6">
        <f>RANK(AE46,AE33:AE48)</f>
        <v>3</v>
      </c>
      <c r="AG46" s="6">
        <f t="shared" si="28"/>
        <v>0</v>
      </c>
      <c r="AH46" s="6">
        <f t="shared" si="29"/>
        <v>0</v>
      </c>
      <c r="AI46" s="6">
        <f t="shared" si="30"/>
        <v>0</v>
      </c>
      <c r="AJ46" s="20">
        <f t="shared" si="31"/>
        <v>0</v>
      </c>
      <c r="AK46" s="6">
        <f t="shared" si="32"/>
        <v>0</v>
      </c>
      <c r="AL46" s="7">
        <f t="shared" si="18"/>
        <v>1.3000000000000002E-3</v>
      </c>
      <c r="AM46" s="6">
        <f>RANK(AL46,AL33:AL48)</f>
        <v>3</v>
      </c>
      <c r="AN46" s="6">
        <f t="shared" si="33"/>
        <v>0</v>
      </c>
      <c r="AO46" s="6">
        <f t="shared" si="34"/>
        <v>0</v>
      </c>
      <c r="AP46" s="6">
        <f t="shared" si="35"/>
        <v>0</v>
      </c>
      <c r="AU46" s="1" cm="1">
        <f t="array" ref="AU46">INDEX($AU78:$BS78,AU$26)</f>
        <v>16.100000000000001</v>
      </c>
      <c r="AV46" s="1" cm="1">
        <f t="array" ref="AV46">INDEX($AU78:$BS78,AV$26)</f>
        <v>34.5</v>
      </c>
      <c r="AW46" s="1" cm="1">
        <f t="array" ref="AW46">INDEX($AU78:$BS78,AW$26)</f>
        <v>15</v>
      </c>
      <c r="AX46">
        <v>13</v>
      </c>
    </row>
    <row r="47" spans="2:50" x14ac:dyDescent="0.35">
      <c r="B47" s="32"/>
      <c r="C47" s="17">
        <f t="shared" si="19"/>
        <v>15</v>
      </c>
      <c r="D47" s="31"/>
      <c r="E47" s="54"/>
      <c r="G47" s="31"/>
      <c r="H47" s="41"/>
      <c r="I47" s="42"/>
      <c r="J47" s="43"/>
      <c r="K47" s="41"/>
      <c r="L47" s="41"/>
      <c r="N47" s="33"/>
      <c r="O47" s="19">
        <f t="shared" si="20"/>
        <v>0</v>
      </c>
      <c r="Q47" s="33"/>
      <c r="R47" s="19">
        <f t="shared" si="21"/>
        <v>0</v>
      </c>
      <c r="T47" s="33"/>
      <c r="U47" s="19">
        <f t="shared" si="22"/>
        <v>0</v>
      </c>
      <c r="W47" s="16">
        <f t="shared" si="23"/>
        <v>0</v>
      </c>
      <c r="Y47" s="16" t="str">
        <f>TRIM(B15)&amp;": "&amp;BE15</f>
        <v xml:space="preserve">Spiel 5: </v>
      </c>
      <c r="AA47">
        <v>15</v>
      </c>
      <c r="AB47" s="6" t="b">
        <f t="shared" si="24"/>
        <v>1</v>
      </c>
      <c r="AC47" s="20">
        <f t="shared" si="25"/>
        <v>0</v>
      </c>
      <c r="AD47" s="6">
        <f t="shared" si="26"/>
        <v>0</v>
      </c>
      <c r="AE47" s="7">
        <f t="shared" si="27"/>
        <v>1.4E-3</v>
      </c>
      <c r="AF47" s="6">
        <f>RANK(AE47,AE33:AE48)</f>
        <v>2</v>
      </c>
      <c r="AG47" s="6">
        <f t="shared" si="28"/>
        <v>0</v>
      </c>
      <c r="AH47" s="6">
        <f t="shared" si="29"/>
        <v>0</v>
      </c>
      <c r="AI47" s="6">
        <f t="shared" si="30"/>
        <v>0</v>
      </c>
      <c r="AJ47" s="20">
        <f t="shared" si="31"/>
        <v>0</v>
      </c>
      <c r="AK47" s="6">
        <f t="shared" si="32"/>
        <v>0</v>
      </c>
      <c r="AL47" s="7">
        <f t="shared" si="18"/>
        <v>1.4E-3</v>
      </c>
      <c r="AM47" s="6">
        <f>RANK(AL47,AL33:AL48)</f>
        <v>2</v>
      </c>
      <c r="AN47" s="6">
        <f t="shared" si="33"/>
        <v>0</v>
      </c>
      <c r="AO47" s="6">
        <f t="shared" si="34"/>
        <v>0</v>
      </c>
      <c r="AP47" s="6">
        <f t="shared" si="35"/>
        <v>0</v>
      </c>
      <c r="AU47" s="1" cm="1">
        <f t="array" ref="AU47">INDEX($AU79:$BS79,AU$26)</f>
        <v>16.7</v>
      </c>
      <c r="AV47" s="1" cm="1">
        <f t="array" ref="AV47">INDEX($AU79:$BS79,AV$26)</f>
        <v>35.6</v>
      </c>
      <c r="AW47" s="1" cm="1">
        <f t="array" ref="AW47">INDEX($AU79:$BS79,AW$26)</f>
        <v>16</v>
      </c>
      <c r="AX47">
        <v>14</v>
      </c>
    </row>
    <row r="48" spans="2:50" x14ac:dyDescent="0.35">
      <c r="B48" s="32"/>
      <c r="C48" s="17">
        <f t="shared" si="19"/>
        <v>16</v>
      </c>
      <c r="D48" s="31"/>
      <c r="E48" s="54"/>
      <c r="G48" s="31"/>
      <c r="H48" s="41"/>
      <c r="I48" s="42"/>
      <c r="J48" s="43"/>
      <c r="K48" s="41"/>
      <c r="L48" s="41"/>
      <c r="N48" s="33"/>
      <c r="O48" s="19">
        <f t="shared" si="20"/>
        <v>0</v>
      </c>
      <c r="Q48" s="33"/>
      <c r="R48" s="19">
        <f t="shared" si="21"/>
        <v>0</v>
      </c>
      <c r="T48" s="33"/>
      <c r="U48" s="19">
        <f t="shared" si="22"/>
        <v>0</v>
      </c>
      <c r="W48" s="16">
        <f t="shared" si="23"/>
        <v>0</v>
      </c>
      <c r="Y48" s="52" t="s">
        <v>133</v>
      </c>
      <c r="AA48">
        <v>16</v>
      </c>
      <c r="AB48" s="6" t="b">
        <f t="shared" si="24"/>
        <v>1</v>
      </c>
      <c r="AC48" s="20">
        <f t="shared" si="25"/>
        <v>0</v>
      </c>
      <c r="AD48" s="6">
        <f t="shared" si="26"/>
        <v>0</v>
      </c>
      <c r="AE48" s="7">
        <f t="shared" si="27"/>
        <v>1.5E-3</v>
      </c>
      <c r="AF48" s="6">
        <f>RANK(AE48,AE33:AE48)</f>
        <v>1</v>
      </c>
      <c r="AG48" s="6">
        <f t="shared" si="28"/>
        <v>0</v>
      </c>
      <c r="AH48" s="6">
        <f t="shared" si="29"/>
        <v>0</v>
      </c>
      <c r="AI48" s="6">
        <f t="shared" si="30"/>
        <v>0</v>
      </c>
      <c r="AJ48" s="20">
        <f t="shared" si="31"/>
        <v>0</v>
      </c>
      <c r="AK48" s="6">
        <f t="shared" si="32"/>
        <v>0</v>
      </c>
      <c r="AL48" s="7">
        <f t="shared" si="18"/>
        <v>1.5E-3</v>
      </c>
      <c r="AM48" s="6">
        <f>RANK(AL48,AL33:AL48)</f>
        <v>1</v>
      </c>
      <c r="AN48" s="6">
        <f t="shared" si="33"/>
        <v>0</v>
      </c>
      <c r="AO48" s="6">
        <f t="shared" si="34"/>
        <v>0</v>
      </c>
      <c r="AP48" s="6">
        <f t="shared" si="35"/>
        <v>0</v>
      </c>
      <c r="AU48" s="1" cm="1">
        <f t="array" ref="AU48">INDEX($AU80:$BS80,AU$26)</f>
        <v>17.399999999999999</v>
      </c>
      <c r="AV48" s="1" cm="1">
        <f t="array" ref="AV48">INDEX($AU80:$BS80,AV$26)</f>
        <v>37</v>
      </c>
      <c r="AW48" s="1" cm="1">
        <f t="array" ref="AW48">INDEX($AU80:$BS80,AW$26)</f>
        <v>17</v>
      </c>
      <c r="AX48">
        <v>15</v>
      </c>
    </row>
    <row r="49" spans="2:71" x14ac:dyDescent="0.35">
      <c r="B49" s="47"/>
      <c r="C49" s="47"/>
      <c r="D49" s="47"/>
      <c r="E49" s="47"/>
      <c r="F49" s="47"/>
      <c r="G49" s="47"/>
      <c r="H49" s="47"/>
      <c r="I49" s="47"/>
      <c r="J49" s="49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Y49" s="52" t="e">
        <f>BE15&amp;" "&amp;TEXT(AN15,"0.00")&amp;":"&amp;TEXT(AU15,"0.00")&amp;" &gt;&gt; Wertung "&amp;AX15&amp;":"&amp;(2-AX15)</f>
        <v>#VALUE!</v>
      </c>
      <c r="AU49" s="1" cm="1">
        <f t="array" ref="AU49">INDEX($AU81:$BS81,AU$26)</f>
        <v>18.100000000000001</v>
      </c>
      <c r="AV49" s="1" cm="1">
        <f t="array" ref="AV49">INDEX($AU81:$BS81,AV$26)</f>
        <v>38.299999999999997</v>
      </c>
      <c r="AW49" s="1" cm="1">
        <f t="array" ref="AW49">INDEX($AU81:$BS81,AW$26)</f>
        <v>18</v>
      </c>
      <c r="AX49">
        <v>16</v>
      </c>
    </row>
    <row r="50" spans="2:71" x14ac:dyDescent="0.35">
      <c r="B50" s="48"/>
      <c r="C50" s="48"/>
      <c r="D50" s="48"/>
      <c r="E50" s="48"/>
      <c r="F50" s="48"/>
      <c r="G50" s="48"/>
      <c r="H50" s="48"/>
      <c r="I50" s="48"/>
      <c r="J50" s="50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Y50" s="52" t="s">
        <v>134</v>
      </c>
      <c r="AU50" s="1" cm="1">
        <f t="array" ref="AU50">INDEX($AU82:$BS82,AU$26)</f>
        <v>18.8</v>
      </c>
      <c r="AV50" s="1" cm="1">
        <f t="array" ref="AV50">INDEX($AU82:$BS82,AV$26)</f>
        <v>39.700000000000003</v>
      </c>
      <c r="AW50" s="1" cm="1">
        <f t="array" ref="AW50">INDEX($AU82:$BS82,AW$26)</f>
        <v>19</v>
      </c>
      <c r="AX50">
        <v>17</v>
      </c>
    </row>
    <row r="51" spans="2:71" x14ac:dyDescent="0.35">
      <c r="B51" s="2" t="s">
        <v>108</v>
      </c>
      <c r="C51" s="59"/>
      <c r="D51" s="56"/>
      <c r="E51" s="56"/>
      <c r="F51" s="56"/>
      <c r="G51" s="56"/>
      <c r="J51" s="17"/>
      <c r="P51" t="s">
        <v>75</v>
      </c>
      <c r="T51" s="2" t="s">
        <v>76</v>
      </c>
      <c r="Y51" s="52" t="e">
        <f>BE15&amp;" "&amp;TEXT(AH15,"0")&amp;":"&amp;TEXT(AO15,"0")&amp;" Tore / nach Multiplikation mit Anzahl Torschützen ("&amp;AI15&amp;", "&amp;AP15&amp;") "&amp;TEXT(AL15,"0")&amp;":"&amp;TEXT(AS15,"0")&amp;" &gt;&gt; Wertung "&amp;AV15&amp;":"&amp;(2-AV15)</f>
        <v>#VALUE!</v>
      </c>
      <c r="AU51" s="1" cm="1">
        <f t="array" ref="AU51">INDEX($AU83:$BS83,AU$26)</f>
        <v>19.600000000000001</v>
      </c>
      <c r="AV51" s="1" cm="1">
        <f t="array" ref="AV51">INDEX($AU83:$BS83,AV$26)</f>
        <v>41.1</v>
      </c>
      <c r="AW51" s="1" cm="1">
        <f t="array" ref="AW51">INDEX($AU83:$BS83,AW$26)</f>
        <v>20</v>
      </c>
      <c r="AX51">
        <v>18</v>
      </c>
    </row>
    <row r="52" spans="2:71" x14ac:dyDescent="0.35">
      <c r="J52" s="17"/>
      <c r="N52" s="2" t="s">
        <v>71</v>
      </c>
      <c r="P52">
        <v>10</v>
      </c>
      <c r="Q52" s="17">
        <f>SUM(AI61:AI76)</f>
        <v>0</v>
      </c>
      <c r="R52" s="38">
        <f>ROUND(Q52/P52,2)</f>
        <v>0</v>
      </c>
      <c r="T52">
        <v>10</v>
      </c>
      <c r="U52">
        <f>SUM(AP61:AP76)</f>
        <v>0</v>
      </c>
      <c r="W52" s="3">
        <f t="shared" ref="W52:W53" si="36">ROUND(U52/T52,2)</f>
        <v>0</v>
      </c>
      <c r="Y52" s="52" t="s">
        <v>135</v>
      </c>
      <c r="AU52" s="1" cm="1">
        <f t="array" ref="AU52">INDEX($AU84:$BS84,AU$26)</f>
        <v>20.399999999999999</v>
      </c>
      <c r="AV52" s="1" cm="1">
        <f t="array" ref="AV52">INDEX($AU84:$BS84,AV$26)</f>
        <v>42.5</v>
      </c>
      <c r="AW52" s="1" cm="1">
        <f t="array" ref="AW52">INDEX($AU84:$BS84,AW$26)</f>
        <v>21</v>
      </c>
      <c r="AX52">
        <v>19</v>
      </c>
    </row>
    <row r="53" spans="2:71" x14ac:dyDescent="0.35">
      <c r="H53" s="17">
        <f>SUM(H61:H76)</f>
        <v>0</v>
      </c>
      <c r="I53" s="17">
        <f>SUM(I61:I76)</f>
        <v>0</v>
      </c>
      <c r="J53" s="17"/>
      <c r="K53" s="17">
        <f>SUM(K61:K76)</f>
        <v>0</v>
      </c>
      <c r="L53" s="17">
        <f>SUM(L61:L76)</f>
        <v>0</v>
      </c>
      <c r="N53" s="2" t="s">
        <v>72</v>
      </c>
      <c r="P53">
        <v>9</v>
      </c>
      <c r="Q53" s="17">
        <f>SUM(AH61:AH76)</f>
        <v>0</v>
      </c>
      <c r="R53" s="38">
        <f>ROUND(Q53/P53,2)</f>
        <v>0</v>
      </c>
      <c r="T53">
        <v>9</v>
      </c>
      <c r="U53">
        <f>SUM(AO61:AO76)</f>
        <v>0</v>
      </c>
      <c r="W53" s="3">
        <f t="shared" si="36"/>
        <v>0</v>
      </c>
      <c r="Y53" s="52" t="e">
        <f>BE15&amp;" "&amp;TEXT(AJ15,"0")&amp;":"&amp;TEXT(AQ15,"0")&amp;" Tore / nach Multiplikation mit Anzahl Torschützen ("&amp;AK15&amp;", "&amp;AR15&amp;") "&amp;TEXT(AM15,"0")&amp;":"&amp;TEXT(AT15,"0")&amp;" &gt;&gt; Wertung "&amp;AW15&amp;":"&amp;(2-AW15)</f>
        <v>#VALUE!</v>
      </c>
      <c r="AB53" t="s">
        <v>91</v>
      </c>
      <c r="AE53" t="s">
        <v>92</v>
      </c>
      <c r="AH53" t="s">
        <v>93</v>
      </c>
      <c r="AU53" s="1" cm="1">
        <f t="array" ref="AU53">INDEX($AU85:$BS85,AU$26)</f>
        <v>21.1</v>
      </c>
      <c r="AV53" s="1" cm="1">
        <f t="array" ref="AV53">INDEX($AU85:$BS85,AV$26)</f>
        <v>44</v>
      </c>
      <c r="AW53" s="1" cm="1">
        <f t="array" ref="AW53">INDEX($AU85:$BS85,AW$26)</f>
        <v>23</v>
      </c>
      <c r="AX53">
        <v>20</v>
      </c>
    </row>
    <row r="54" spans="2:71" x14ac:dyDescent="0.35">
      <c r="H54" s="17">
        <f>COUNTA(H61:H76)</f>
        <v>0</v>
      </c>
      <c r="I54" s="17">
        <f>COUNTA(I61:I76)</f>
        <v>0</v>
      </c>
      <c r="J54" s="17"/>
      <c r="K54" s="17">
        <f>COUNTA(K61:K76)</f>
        <v>0</v>
      </c>
      <c r="L54" s="17">
        <f>COUNTA(L61:L76)</f>
        <v>0</v>
      </c>
      <c r="N54" s="2" t="s">
        <v>73</v>
      </c>
      <c r="P54">
        <v>8</v>
      </c>
      <c r="Q54" s="17">
        <f>SUM(AG61:AG76)</f>
        <v>0</v>
      </c>
      <c r="R54" s="38">
        <f>ROUND(Q54/P54,2)</f>
        <v>0</v>
      </c>
      <c r="T54">
        <v>8</v>
      </c>
      <c r="U54">
        <f>SUM(AN61:AN76)</f>
        <v>0</v>
      </c>
      <c r="W54" s="3">
        <f>ROUND(U54/T54,2)</f>
        <v>0</v>
      </c>
      <c r="Y54" s="52" t="e">
        <f>"Total: "&amp;BE15&amp;" "&amp;AY15&amp;":"&amp;(6-AY15)</f>
        <v>#VALUE!</v>
      </c>
      <c r="AA54" t="s">
        <v>75</v>
      </c>
      <c r="AB54" s="17">
        <f>H55</f>
        <v>0</v>
      </c>
      <c r="AC54" s="17">
        <f>H53</f>
        <v>0</v>
      </c>
      <c r="AD54" s="17">
        <f>H54</f>
        <v>0</v>
      </c>
      <c r="AE54" s="17">
        <f>I55</f>
        <v>0</v>
      </c>
      <c r="AF54" s="17">
        <f>I53</f>
        <v>0</v>
      </c>
      <c r="AG54" s="17">
        <f>I54</f>
        <v>0</v>
      </c>
      <c r="AH54" s="3">
        <f>R55</f>
        <v>0</v>
      </c>
      <c r="AU54" s="1" cm="1">
        <f t="array" ref="AU54">INDEX($AU86:$BS86,AU$26)</f>
        <v>21.9</v>
      </c>
      <c r="AV54" s="1" cm="1">
        <f t="array" ref="AV54">INDEX($AU86:$BS86,AV$26)</f>
        <v>45.6</v>
      </c>
      <c r="AW54" s="1" cm="1">
        <f t="array" ref="AW54">INDEX($AU86:$BS86,AW$26)</f>
        <v>24</v>
      </c>
      <c r="AX54">
        <v>21</v>
      </c>
    </row>
    <row r="55" spans="2:71" x14ac:dyDescent="0.35">
      <c r="D55" s="23"/>
      <c r="E55" s="23" t="s">
        <v>79</v>
      </c>
      <c r="F55" s="23"/>
      <c r="G55" s="23"/>
      <c r="H55" s="24">
        <f>H53*H54</f>
        <v>0</v>
      </c>
      <c r="I55" s="24">
        <f>I53*I54</f>
        <v>0</v>
      </c>
      <c r="J55" s="24"/>
      <c r="K55" s="24">
        <f>K53*K54</f>
        <v>0</v>
      </c>
      <c r="L55" s="24">
        <f>L53*L54</f>
        <v>0</v>
      </c>
      <c r="M55" s="25"/>
      <c r="N55" s="23" t="s">
        <v>65</v>
      </c>
      <c r="O55" s="26"/>
      <c r="P55" s="26">
        <f>SUM(AC61:AC76)</f>
        <v>0</v>
      </c>
      <c r="Q55" s="24">
        <f>SUM(AD61:AD76)</f>
        <v>0</v>
      </c>
      <c r="R55" s="39">
        <f>IF(P55=0,0,ROUND(Q55/P55,2))</f>
        <v>0</v>
      </c>
      <c r="S55" s="25"/>
      <c r="T55" s="26">
        <f>SUM(AJ61:AJ76)</f>
        <v>0</v>
      </c>
      <c r="U55" s="26">
        <f>SUM(AK61:AK76)</f>
        <v>0</v>
      </c>
      <c r="V55" s="25"/>
      <c r="W55" s="39">
        <f>IF(T55=0,0,ROUND(U55/T55,2))</f>
        <v>0</v>
      </c>
      <c r="AA55" t="s">
        <v>76</v>
      </c>
      <c r="AB55" s="17">
        <f>K55</f>
        <v>0</v>
      </c>
      <c r="AC55" s="17">
        <f>K53</f>
        <v>0</v>
      </c>
      <c r="AD55" s="17">
        <f>K54</f>
        <v>0</v>
      </c>
      <c r="AE55" s="17">
        <f>L55</f>
        <v>0</v>
      </c>
      <c r="AF55" s="17">
        <f>L53</f>
        <v>0</v>
      </c>
      <c r="AG55" s="17">
        <f>L54</f>
        <v>0</v>
      </c>
      <c r="AH55" s="3">
        <f>W55</f>
        <v>0</v>
      </c>
      <c r="AU55" s="1" cm="1">
        <f t="array" ref="AU55">INDEX($AU87:$BS87,AU$26)</f>
        <v>22.7</v>
      </c>
      <c r="AV55" s="1" cm="1">
        <f t="array" ref="AV55">INDEX($AU87:$BS87,AV$26)</f>
        <v>48.4</v>
      </c>
      <c r="AW55" s="1" cm="1">
        <f t="array" ref="AW55">INDEX($AU87:$BS87,AW$26)</f>
        <v>25</v>
      </c>
      <c r="AX55">
        <v>22</v>
      </c>
    </row>
    <row r="56" spans="2:71" ht="5" customHeight="1" x14ac:dyDescent="0.35">
      <c r="J56" s="17"/>
      <c r="AU56" s="1" cm="1">
        <f t="array" ref="AU56">INDEX($AU88:$BS88,AU$26)</f>
        <v>23.6</v>
      </c>
      <c r="AV56" s="1" cm="1">
        <f t="array" ref="AV56">INDEX($AU88:$BS88,AV$26)</f>
        <v>51.1</v>
      </c>
      <c r="AW56" s="1" cm="1">
        <f t="array" ref="AW56">INDEX($AU88:$BS88,AW$26)</f>
        <v>27</v>
      </c>
      <c r="AX56">
        <v>23</v>
      </c>
    </row>
    <row r="57" spans="2:71" x14ac:dyDescent="0.35">
      <c r="B57" s="16" t="s">
        <v>62</v>
      </c>
      <c r="C57" s="16"/>
      <c r="D57" s="16" t="s">
        <v>0</v>
      </c>
      <c r="E57" s="16"/>
      <c r="F57" s="16"/>
      <c r="G57" s="16" t="s">
        <v>74</v>
      </c>
      <c r="J57" s="17"/>
      <c r="N57" s="16" t="s">
        <v>1</v>
      </c>
      <c r="O57" s="19"/>
      <c r="P57" s="21"/>
      <c r="Q57" s="16" t="s">
        <v>2</v>
      </c>
      <c r="R57" s="19"/>
      <c r="S57" s="21"/>
      <c r="T57" s="16" t="s">
        <v>3</v>
      </c>
      <c r="U57" s="17"/>
      <c r="V57" s="17"/>
      <c r="Y57" t="str">
        <f>TRIM(B16)&amp;": "&amp;BE16</f>
        <v xml:space="preserve">Spiel 6: </v>
      </c>
      <c r="AU57" s="1" cm="1">
        <f t="array" ref="AU57">INDEX($AU89:$BS89,AU$26)</f>
        <v>24.4</v>
      </c>
      <c r="AV57" s="1" cm="1">
        <f t="array" ref="AV57">INDEX($AU89:$BS89,AV$26)</f>
        <v>53.2</v>
      </c>
      <c r="AW57" s="1" cm="1">
        <f t="array" ref="AW57">INDEX($AU89:$BS89,AW$26)</f>
        <v>30</v>
      </c>
      <c r="AX57">
        <v>24</v>
      </c>
    </row>
    <row r="58" spans="2:71" x14ac:dyDescent="0.35">
      <c r="B58" s="6" t="s">
        <v>85</v>
      </c>
      <c r="G58" t="s">
        <v>75</v>
      </c>
      <c r="J58" t="s">
        <v>76</v>
      </c>
      <c r="N58" s="28" t="str">
        <f>$I$7</f>
        <v>Balancieren</v>
      </c>
      <c r="O58" s="29"/>
      <c r="P58" s="29"/>
      <c r="Q58" s="28" t="str">
        <f>$I$8</f>
        <v>Ballkoordination Bank</v>
      </c>
      <c r="R58" s="29"/>
      <c r="S58" s="29"/>
      <c r="T58" s="28" t="str">
        <f>$I$9</f>
        <v>Hockwende mit Ball</v>
      </c>
      <c r="Y58" s="52" t="s">
        <v>133</v>
      </c>
      <c r="AC58" t="s">
        <v>75</v>
      </c>
      <c r="AK58" t="s">
        <v>76</v>
      </c>
      <c r="AU58" s="4"/>
    </row>
    <row r="59" spans="2:71" x14ac:dyDescent="0.35">
      <c r="G59" s="17" t="s">
        <v>87</v>
      </c>
      <c r="H59" s="17" t="s">
        <v>77</v>
      </c>
      <c r="I59" s="17" t="s">
        <v>78</v>
      </c>
      <c r="J59" s="17" t="s">
        <v>87</v>
      </c>
      <c r="K59" s="17" t="s">
        <v>77</v>
      </c>
      <c r="L59" s="17" t="s">
        <v>78</v>
      </c>
      <c r="N59" s="40" t="str">
        <f>N$31</f>
        <v>Zeit (sec)</v>
      </c>
      <c r="O59" t="s">
        <v>4</v>
      </c>
      <c r="Q59" s="40" t="str">
        <f>Q$31</f>
        <v>Zeit (sec)</v>
      </c>
      <c r="R59" t="s">
        <v>4</v>
      </c>
      <c r="T59" s="40" t="str">
        <f>T$31</f>
        <v>Anzahl</v>
      </c>
      <c r="U59" t="s">
        <v>4</v>
      </c>
      <c r="W59" t="s">
        <v>4</v>
      </c>
      <c r="Y59" s="52" t="e">
        <f>BE16&amp;" "&amp;TEXT(AN16,"0.00")&amp;":"&amp;TEXT(AU16,"0.00")&amp;" &gt;&gt; Wertung "&amp;AX16&amp;":"&amp;(2-AX16)</f>
        <v>#VALUE!</v>
      </c>
      <c r="AA59" t="s">
        <v>63</v>
      </c>
      <c r="AB59" t="s">
        <v>64</v>
      </c>
      <c r="AC59" t="s">
        <v>89</v>
      </c>
      <c r="AD59" t="s">
        <v>88</v>
      </c>
      <c r="AE59" t="s">
        <v>67</v>
      </c>
      <c r="AF59" t="s">
        <v>66</v>
      </c>
      <c r="AG59" t="s">
        <v>68</v>
      </c>
      <c r="AH59" t="s">
        <v>69</v>
      </c>
      <c r="AI59" t="s">
        <v>70</v>
      </c>
      <c r="AJ59" t="s">
        <v>90</v>
      </c>
      <c r="AK59" t="s">
        <v>88</v>
      </c>
      <c r="AL59" t="s">
        <v>67</v>
      </c>
      <c r="AM59" t="s">
        <v>66</v>
      </c>
      <c r="AN59" t="s">
        <v>68</v>
      </c>
      <c r="AO59" t="s">
        <v>69</v>
      </c>
      <c r="AP59" t="s">
        <v>70</v>
      </c>
      <c r="AU59" s="4"/>
    </row>
    <row r="60" spans="2:71" ht="5" customHeight="1" x14ac:dyDescent="0.35">
      <c r="J60" s="17"/>
      <c r="Y60" s="52" t="s">
        <v>134</v>
      </c>
      <c r="AU60" s="4"/>
    </row>
    <row r="61" spans="2:71" x14ac:dyDescent="0.35">
      <c r="B61" s="32"/>
      <c r="C61" s="17">
        <f>IF(B61="",AA61,B61)</f>
        <v>1</v>
      </c>
      <c r="D61" s="31"/>
      <c r="E61" s="54"/>
      <c r="G61" s="32"/>
      <c r="H61" s="44"/>
      <c r="I61" s="45"/>
      <c r="J61" s="35"/>
      <c r="K61" s="44"/>
      <c r="L61" s="44"/>
      <c r="N61" s="33"/>
      <c r="O61" s="19">
        <f>IF(N61=0,0,IF($AU$29,24,0)+IF($AU$29,-1,1)*VLOOKUP(N61+$AU$31,AU$33:AX$57,4,TRUE))</f>
        <v>0</v>
      </c>
      <c r="Q61" s="33"/>
      <c r="R61" s="19">
        <f>IF(Q61=0,0,IF($AV$29,24,0)+IF($AV$29,-1,1)*VLOOKUP(Q61+$AV$31,AV$33:AX$57,3,TRUE))</f>
        <v>0</v>
      </c>
      <c r="T61" s="33"/>
      <c r="U61" s="19">
        <f>IF(T61=0,0,IF($AW$29,24,0)+IF($AW$29,-1,1)*VLOOKUP(T61+$AW$31,AW$33:AX$57,2,TRUE))</f>
        <v>0</v>
      </c>
      <c r="W61" s="16">
        <f>IF(AB61=0,0,O61+R61+U61)</f>
        <v>0</v>
      </c>
      <c r="Y61" s="52" t="e">
        <f>BE16&amp;" "&amp;TEXT(AH16,"0")&amp;":"&amp;TEXT(AO16,"0")&amp;" Tore / nach Multiplikation mit Anzahl Torschützen ("&amp;AI16&amp;", "&amp;AP16&amp;") "&amp;TEXT(AL16,"0")&amp;":"&amp;TEXT(AS16,"0")&amp;" &gt;&gt; Wertung "&amp;AV16&amp;":"&amp;(2-AV16)</f>
        <v>#VALUE!</v>
      </c>
      <c r="AA61">
        <v>1</v>
      </c>
      <c r="AB61" s="6" t="b">
        <f>OR(C61=0,AND(D61="",N61=0,Q61=0,T61=0))</f>
        <v>1</v>
      </c>
      <c r="AC61" s="20">
        <f>1-OR(G61="n",AB61)</f>
        <v>0</v>
      </c>
      <c r="AD61" s="6">
        <f>IF(AC61=1,$W61,0)</f>
        <v>0</v>
      </c>
      <c r="AE61" s="7">
        <f>AD61+($AA61-1)*0.0001</f>
        <v>0</v>
      </c>
      <c r="AF61" s="6">
        <f>RANK(AE61,AE61:AE76)</f>
        <v>16</v>
      </c>
      <c r="AG61" s="6">
        <f>IF($AF61&lt;=8,$W61,0)</f>
        <v>0</v>
      </c>
      <c r="AH61" s="6">
        <f>IF($AF61&lt;=9,$W61,0)</f>
        <v>0</v>
      </c>
      <c r="AI61" s="6">
        <f>IF($AF61&lt;=10,$W61,0)</f>
        <v>0</v>
      </c>
      <c r="AJ61" s="20">
        <f>1-OR(J61="n",AB61)</f>
        <v>0</v>
      </c>
      <c r="AK61" s="6">
        <f>IF(AJ61=1,$W61,0)</f>
        <v>0</v>
      </c>
      <c r="AL61" s="7">
        <f t="shared" ref="AL61:AL76" si="37">AK61+($AA61-1)*0.0001</f>
        <v>0</v>
      </c>
      <c r="AM61" s="6">
        <f>RANK(AL61,AL61:AL76)</f>
        <v>16</v>
      </c>
      <c r="AN61" s="6">
        <f>IF($AM61&lt;=8,$AK61,0)</f>
        <v>0</v>
      </c>
      <c r="AO61" s="6">
        <f>IF($AM61&lt;=9,$AK61,0)</f>
        <v>0</v>
      </c>
      <c r="AP61" s="6">
        <f>IF($AM61&lt;=10,$AK61,0)</f>
        <v>0</v>
      </c>
      <c r="AU61" s="4">
        <v>1</v>
      </c>
      <c r="AV61">
        <v>2</v>
      </c>
      <c r="AW61">
        <v>3</v>
      </c>
      <c r="AX61">
        <v>4</v>
      </c>
      <c r="AY61">
        <v>5</v>
      </c>
      <c r="AZ61">
        <v>6</v>
      </c>
      <c r="BA61">
        <v>7</v>
      </c>
      <c r="BB61">
        <v>8</v>
      </c>
      <c r="BC61">
        <v>9</v>
      </c>
      <c r="BD61">
        <v>10</v>
      </c>
      <c r="BE61">
        <v>11</v>
      </c>
      <c r="BF61">
        <v>12</v>
      </c>
      <c r="BG61">
        <v>13</v>
      </c>
      <c r="BH61">
        <v>14</v>
      </c>
      <c r="BI61">
        <v>15</v>
      </c>
      <c r="BJ61">
        <v>16</v>
      </c>
      <c r="BK61">
        <v>17</v>
      </c>
      <c r="BL61">
        <v>18</v>
      </c>
      <c r="BM61">
        <v>19</v>
      </c>
      <c r="BN61">
        <v>20</v>
      </c>
      <c r="BO61">
        <v>21</v>
      </c>
      <c r="BP61">
        <v>22</v>
      </c>
      <c r="BQ61">
        <v>23</v>
      </c>
      <c r="BR61">
        <v>24</v>
      </c>
      <c r="BS61" s="2" t="s">
        <v>56</v>
      </c>
    </row>
    <row r="62" spans="2:71" x14ac:dyDescent="0.35">
      <c r="B62" s="32"/>
      <c r="C62" s="17">
        <f t="shared" ref="C62:C76" si="38">IF(B62="",AA62,B62)</f>
        <v>2</v>
      </c>
      <c r="D62" s="31"/>
      <c r="E62" s="54"/>
      <c r="G62" s="32"/>
      <c r="H62" s="44"/>
      <c r="I62" s="45"/>
      <c r="J62" s="35"/>
      <c r="K62" s="44"/>
      <c r="L62" s="44"/>
      <c r="N62" s="33"/>
      <c r="O62" s="19">
        <f t="shared" ref="O62:O76" si="39">IF(N62=0,0,IF($AU$29,24,0)+IF($AU$29,-1,1)*VLOOKUP(N62+$AU$31,AU$33:AX$57,4,TRUE))</f>
        <v>0</v>
      </c>
      <c r="Q62" s="33"/>
      <c r="R62" s="19">
        <f t="shared" ref="R62:R76" si="40">IF(Q62=0,0,IF($AV$29,24,0)+IF($AV$29,-1,1)*VLOOKUP(Q62+$AV$31,AV$33:AX$57,3,TRUE))</f>
        <v>0</v>
      </c>
      <c r="T62" s="33"/>
      <c r="U62" s="19">
        <f t="shared" ref="U62:U76" si="41">IF(T62=0,0,IF($AW$29,24,0)+IF($AW$29,-1,1)*VLOOKUP(T62+$AW$31,AW$33:AX$57,2,TRUE))</f>
        <v>0</v>
      </c>
      <c r="W62" s="16">
        <f t="shared" ref="W62:W76" si="42">IF(AB62=0,0,O62+R62+U62)</f>
        <v>0</v>
      </c>
      <c r="Y62" s="52" t="s">
        <v>135</v>
      </c>
      <c r="AA62">
        <v>2</v>
      </c>
      <c r="AB62" s="6" t="b">
        <f t="shared" ref="AB62:AB76" si="43">OR(C62=0,AND(D62="",N62=0,Q62=0,T62=0))</f>
        <v>1</v>
      </c>
      <c r="AC62" s="20">
        <f t="shared" ref="AC62:AC76" si="44">1-OR(G62="n",AB62)</f>
        <v>0</v>
      </c>
      <c r="AD62" s="6">
        <f t="shared" ref="AD62:AD76" si="45">IF(AC62=1,W62,0)</f>
        <v>0</v>
      </c>
      <c r="AE62" s="7">
        <f t="shared" ref="AE62:AE76" si="46">AD62+(AA62-1)*0.0001</f>
        <v>1E-4</v>
      </c>
      <c r="AF62" s="6">
        <f>RANK(AE62,AE61:AE76)</f>
        <v>15</v>
      </c>
      <c r="AG62" s="6">
        <f t="shared" ref="AG62:AG76" si="47">IF($AF62&lt;=8,$W62,0)</f>
        <v>0</v>
      </c>
      <c r="AH62" s="6">
        <f t="shared" ref="AH62:AH76" si="48">IF($AF62&lt;=9,$W62,0)</f>
        <v>0</v>
      </c>
      <c r="AI62" s="6">
        <f t="shared" ref="AI62:AI76" si="49">IF($AF62&lt;=10,$W62,0)</f>
        <v>0</v>
      </c>
      <c r="AJ62" s="20">
        <f t="shared" ref="AJ62:AJ76" si="50">1-OR(J62="n",AB62)</f>
        <v>0</v>
      </c>
      <c r="AK62" s="6">
        <f t="shared" ref="AK62:AK76" si="51">IF(AJ62=1,$W62,0)</f>
        <v>0</v>
      </c>
      <c r="AL62" s="7">
        <f t="shared" si="37"/>
        <v>1E-4</v>
      </c>
      <c r="AM62" s="6">
        <f>RANK(AL62,AL61:AL76)</f>
        <v>15</v>
      </c>
      <c r="AN62" s="6">
        <f t="shared" ref="AN62:AN76" si="52">IF($AM62&lt;=8,$AK62,0)</f>
        <v>0</v>
      </c>
      <c r="AO62" s="6">
        <f t="shared" ref="AO62:AO76" si="53">IF($AM62&lt;=9,$AK62,0)</f>
        <v>0</v>
      </c>
      <c r="AP62" s="6">
        <f t="shared" ref="AP62:AP76" si="54">IF($AM62&lt;=10,$AK62,0)</f>
        <v>0</v>
      </c>
      <c r="AU62" s="11" t="s">
        <v>28</v>
      </c>
      <c r="AV62" s="2" t="s">
        <v>29</v>
      </c>
      <c r="AW62" s="2" t="s">
        <v>30</v>
      </c>
      <c r="AX62" s="2" t="s">
        <v>31</v>
      </c>
      <c r="AY62" s="2" t="s">
        <v>33</v>
      </c>
      <c r="AZ62" s="2" t="s">
        <v>36</v>
      </c>
      <c r="BA62" s="2" t="s">
        <v>37</v>
      </c>
      <c r="BB62" s="2" t="s">
        <v>38</v>
      </c>
      <c r="BC62" s="2" t="s">
        <v>39</v>
      </c>
      <c r="BD62" s="2" t="s">
        <v>40</v>
      </c>
      <c r="BE62" s="2" t="s">
        <v>41</v>
      </c>
      <c r="BF62" s="2" t="s">
        <v>42</v>
      </c>
      <c r="BG62" s="2" t="s">
        <v>44</v>
      </c>
      <c r="BH62" s="2" t="s">
        <v>45</v>
      </c>
      <c r="BI62" s="2" t="s">
        <v>46</v>
      </c>
      <c r="BJ62" s="2" t="s">
        <v>47</v>
      </c>
      <c r="BK62" s="2" t="s">
        <v>48</v>
      </c>
      <c r="BL62" s="2" t="s">
        <v>49</v>
      </c>
      <c r="BM62" s="2" t="s">
        <v>50</v>
      </c>
      <c r="BN62" s="2" t="s">
        <v>51</v>
      </c>
      <c r="BO62" s="2" t="s">
        <v>52</v>
      </c>
      <c r="BP62" s="2" t="s">
        <v>53</v>
      </c>
      <c r="BQ62" s="2" t="s">
        <v>54</v>
      </c>
      <c r="BR62" s="2" t="s">
        <v>55</v>
      </c>
    </row>
    <row r="63" spans="2:71" x14ac:dyDescent="0.35">
      <c r="B63" s="32"/>
      <c r="C63" s="17">
        <f t="shared" si="38"/>
        <v>3</v>
      </c>
      <c r="D63" s="31"/>
      <c r="E63" s="54"/>
      <c r="G63" s="32"/>
      <c r="H63" s="44"/>
      <c r="I63" s="45"/>
      <c r="J63" s="35"/>
      <c r="K63" s="44"/>
      <c r="L63" s="44"/>
      <c r="N63" s="33"/>
      <c r="O63" s="19">
        <f t="shared" si="39"/>
        <v>0</v>
      </c>
      <c r="Q63" s="33"/>
      <c r="R63" s="19">
        <f t="shared" si="40"/>
        <v>0</v>
      </c>
      <c r="T63" s="33"/>
      <c r="U63" s="19">
        <f t="shared" si="41"/>
        <v>0</v>
      </c>
      <c r="W63" s="16">
        <f t="shared" si="42"/>
        <v>0</v>
      </c>
      <c r="Y63" s="52" t="e">
        <f>BE16&amp;" "&amp;TEXT(AJ16,"0")&amp;":"&amp;TEXT(AQ16,"0")&amp;" Tore / nach Multiplikation mit Anzahl Torschützen ("&amp;AK16&amp;", "&amp;AR16&amp;") "&amp;TEXT(AM16,"0")&amp;":"&amp;TEXT(AT16,"0")&amp;" &gt;&gt; Wertung "&amp;AW16&amp;":"&amp;(2-AW16)</f>
        <v>#VALUE!</v>
      </c>
      <c r="AA63">
        <v>3</v>
      </c>
      <c r="AB63" s="6" t="b">
        <f t="shared" si="43"/>
        <v>1</v>
      </c>
      <c r="AC63" s="20">
        <f t="shared" si="44"/>
        <v>0</v>
      </c>
      <c r="AD63" s="6">
        <f t="shared" si="45"/>
        <v>0</v>
      </c>
      <c r="AE63" s="7">
        <f t="shared" si="46"/>
        <v>2.0000000000000001E-4</v>
      </c>
      <c r="AF63" s="6">
        <f>RANK(AE63,AE61:AE76)</f>
        <v>14</v>
      </c>
      <c r="AG63" s="6">
        <f t="shared" si="47"/>
        <v>0</v>
      </c>
      <c r="AH63" s="6">
        <f t="shared" si="48"/>
        <v>0</v>
      </c>
      <c r="AI63" s="6">
        <f t="shared" si="49"/>
        <v>0</v>
      </c>
      <c r="AJ63" s="20">
        <f t="shared" si="50"/>
        <v>0</v>
      </c>
      <c r="AK63" s="6">
        <f t="shared" si="51"/>
        <v>0</v>
      </c>
      <c r="AL63" s="7">
        <f t="shared" si="37"/>
        <v>2.0000000000000001E-4</v>
      </c>
      <c r="AM63" s="6">
        <f>RANK(AL63,AL61:AL76)</f>
        <v>14</v>
      </c>
      <c r="AN63" s="6">
        <f t="shared" si="52"/>
        <v>0</v>
      </c>
      <c r="AO63" s="6">
        <f t="shared" si="53"/>
        <v>0</v>
      </c>
      <c r="AP63" s="6">
        <f t="shared" si="54"/>
        <v>0</v>
      </c>
      <c r="AU63" s="11" t="s">
        <v>32</v>
      </c>
      <c r="AV63" s="2" t="s">
        <v>35</v>
      </c>
      <c r="AW63" s="2" t="s">
        <v>32</v>
      </c>
      <c r="AX63" s="2" t="s">
        <v>32</v>
      </c>
      <c r="AY63" s="2" t="s">
        <v>34</v>
      </c>
      <c r="AZ63" s="2" t="s">
        <v>35</v>
      </c>
      <c r="BA63" s="2" t="s">
        <v>32</v>
      </c>
      <c r="BB63" s="2" t="s">
        <v>34</v>
      </c>
      <c r="BC63" s="2" t="s">
        <v>35</v>
      </c>
      <c r="BD63" s="2" t="s">
        <v>32</v>
      </c>
      <c r="BE63" s="2" t="s">
        <v>35</v>
      </c>
      <c r="BF63" s="2" t="s">
        <v>43</v>
      </c>
      <c r="BG63" s="2" t="s">
        <v>32</v>
      </c>
      <c r="BH63" s="2" t="s">
        <v>35</v>
      </c>
      <c r="BI63" s="2" t="s">
        <v>35</v>
      </c>
      <c r="BJ63" s="2" t="s">
        <v>35</v>
      </c>
      <c r="BK63" s="2" t="s">
        <v>35</v>
      </c>
      <c r="BL63" s="2" t="s">
        <v>43</v>
      </c>
      <c r="BM63" s="2" t="s">
        <v>35</v>
      </c>
      <c r="BN63" s="2" t="s">
        <v>32</v>
      </c>
      <c r="BO63" s="2" t="s">
        <v>32</v>
      </c>
      <c r="BP63" s="2" t="s">
        <v>32</v>
      </c>
      <c r="BQ63" s="2" t="s">
        <v>32</v>
      </c>
      <c r="BR63" s="2" t="s">
        <v>43</v>
      </c>
    </row>
    <row r="64" spans="2:71" x14ac:dyDescent="0.35">
      <c r="B64" s="32"/>
      <c r="C64" s="17">
        <f t="shared" si="38"/>
        <v>4</v>
      </c>
      <c r="D64" s="31"/>
      <c r="E64" s="54"/>
      <c r="G64" s="32"/>
      <c r="H64" s="44"/>
      <c r="I64" s="45"/>
      <c r="J64" s="35"/>
      <c r="K64" s="44"/>
      <c r="L64" s="44"/>
      <c r="N64" s="33"/>
      <c r="O64" s="19">
        <f t="shared" si="39"/>
        <v>0</v>
      </c>
      <c r="Q64" s="33"/>
      <c r="R64" s="19">
        <f t="shared" si="40"/>
        <v>0</v>
      </c>
      <c r="T64" s="33"/>
      <c r="U64" s="19">
        <f t="shared" si="41"/>
        <v>0</v>
      </c>
      <c r="W64" s="16">
        <f t="shared" si="42"/>
        <v>0</v>
      </c>
      <c r="Y64" s="52" t="e">
        <f>"Total: "&amp;BE16&amp;" "&amp;AY16&amp;":"&amp;(6-AY16)</f>
        <v>#VALUE!</v>
      </c>
      <c r="AA64">
        <v>4</v>
      </c>
      <c r="AB64" s="6" t="b">
        <f t="shared" si="43"/>
        <v>1</v>
      </c>
      <c r="AC64" s="20">
        <f t="shared" si="44"/>
        <v>0</v>
      </c>
      <c r="AD64" s="6">
        <f t="shared" si="45"/>
        <v>0</v>
      </c>
      <c r="AE64" s="7">
        <f t="shared" si="46"/>
        <v>3.0000000000000003E-4</v>
      </c>
      <c r="AF64" s="6">
        <f>RANK(AE64,AE61:AE76)</f>
        <v>13</v>
      </c>
      <c r="AG64" s="6">
        <f t="shared" si="47"/>
        <v>0</v>
      </c>
      <c r="AH64" s="6">
        <f t="shared" si="48"/>
        <v>0</v>
      </c>
      <c r="AI64" s="6">
        <f t="shared" si="49"/>
        <v>0</v>
      </c>
      <c r="AJ64" s="20">
        <f t="shared" si="50"/>
        <v>0</v>
      </c>
      <c r="AK64" s="6">
        <f t="shared" si="51"/>
        <v>0</v>
      </c>
      <c r="AL64" s="7">
        <f t="shared" si="37"/>
        <v>3.0000000000000003E-4</v>
      </c>
      <c r="AM64" s="6">
        <f>RANK(AL64,AL61:AL76)</f>
        <v>13</v>
      </c>
      <c r="AN64" s="6">
        <f t="shared" si="52"/>
        <v>0</v>
      </c>
      <c r="AO64" s="6">
        <f t="shared" si="53"/>
        <v>0</v>
      </c>
      <c r="AP64" s="6">
        <f t="shared" si="54"/>
        <v>0</v>
      </c>
    </row>
    <row r="65" spans="2:75" x14ac:dyDescent="0.35">
      <c r="B65" s="32"/>
      <c r="C65" s="17">
        <f t="shared" si="38"/>
        <v>5</v>
      </c>
      <c r="D65" s="31"/>
      <c r="E65" s="54"/>
      <c r="G65" s="32"/>
      <c r="H65" s="44"/>
      <c r="I65" s="45"/>
      <c r="J65" s="35"/>
      <c r="K65" s="44"/>
      <c r="L65" s="44"/>
      <c r="N65" s="33"/>
      <c r="O65" s="19">
        <f t="shared" si="39"/>
        <v>0</v>
      </c>
      <c r="Q65" s="33"/>
      <c r="R65" s="19">
        <f t="shared" si="40"/>
        <v>0</v>
      </c>
      <c r="T65" s="33"/>
      <c r="U65" s="19">
        <f t="shared" si="41"/>
        <v>0</v>
      </c>
      <c r="W65" s="16">
        <f t="shared" si="42"/>
        <v>0</v>
      </c>
      <c r="AA65">
        <v>5</v>
      </c>
      <c r="AB65" s="6" t="b">
        <f t="shared" si="43"/>
        <v>1</v>
      </c>
      <c r="AC65" s="20">
        <f t="shared" si="44"/>
        <v>0</v>
      </c>
      <c r="AD65" s="6">
        <f t="shared" si="45"/>
        <v>0</v>
      </c>
      <c r="AE65" s="7">
        <f t="shared" si="46"/>
        <v>4.0000000000000002E-4</v>
      </c>
      <c r="AF65" s="6">
        <f>RANK(AE65,AE61:AE76)</f>
        <v>12</v>
      </c>
      <c r="AG65" s="6">
        <f t="shared" si="47"/>
        <v>0</v>
      </c>
      <c r="AH65" s="6">
        <f t="shared" si="48"/>
        <v>0</v>
      </c>
      <c r="AI65" s="6">
        <f t="shared" si="49"/>
        <v>0</v>
      </c>
      <c r="AJ65" s="20">
        <f t="shared" si="50"/>
        <v>0</v>
      </c>
      <c r="AK65" s="6">
        <f t="shared" si="51"/>
        <v>0</v>
      </c>
      <c r="AL65" s="7">
        <f t="shared" si="37"/>
        <v>4.0000000000000002E-4</v>
      </c>
      <c r="AM65" s="6">
        <f>RANK(AL65,AL61:AL76)</f>
        <v>12</v>
      </c>
      <c r="AN65" s="6">
        <f t="shared" si="52"/>
        <v>0</v>
      </c>
      <c r="AO65" s="6">
        <f t="shared" si="53"/>
        <v>0</v>
      </c>
      <c r="AP65" s="6">
        <f t="shared" si="54"/>
        <v>0</v>
      </c>
      <c r="AU65" s="1">
        <v>0</v>
      </c>
      <c r="AV65">
        <v>0</v>
      </c>
      <c r="AW65" s="1">
        <v>0</v>
      </c>
      <c r="AX65" s="1">
        <v>0</v>
      </c>
      <c r="AY65" s="3">
        <v>0</v>
      </c>
      <c r="AZ65">
        <v>0</v>
      </c>
      <c r="BA65" s="1">
        <v>0</v>
      </c>
      <c r="BB65" s="3">
        <v>0</v>
      </c>
      <c r="BC65">
        <v>0</v>
      </c>
      <c r="BD65" s="1">
        <v>0</v>
      </c>
      <c r="BE65">
        <v>0</v>
      </c>
      <c r="BF65">
        <v>0</v>
      </c>
      <c r="BG65" s="1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 s="1">
        <v>0</v>
      </c>
      <c r="BO65" s="1">
        <v>0</v>
      </c>
      <c r="BP65" s="1">
        <v>0</v>
      </c>
      <c r="BQ65" s="1">
        <v>0</v>
      </c>
      <c r="BR65">
        <v>0</v>
      </c>
      <c r="BS65">
        <v>0</v>
      </c>
    </row>
    <row r="66" spans="2:75" x14ac:dyDescent="0.35">
      <c r="B66" s="32"/>
      <c r="C66" s="17">
        <f t="shared" si="38"/>
        <v>6</v>
      </c>
      <c r="D66" s="31"/>
      <c r="E66" s="54"/>
      <c r="G66" s="32"/>
      <c r="H66" s="44"/>
      <c r="I66" s="45"/>
      <c r="J66" s="35"/>
      <c r="K66" s="44"/>
      <c r="L66" s="44"/>
      <c r="N66" s="33"/>
      <c r="O66" s="19">
        <f t="shared" si="39"/>
        <v>0</v>
      </c>
      <c r="Q66" s="33"/>
      <c r="R66" s="19">
        <f t="shared" si="40"/>
        <v>0</v>
      </c>
      <c r="T66" s="33"/>
      <c r="U66" s="19">
        <f t="shared" si="41"/>
        <v>0</v>
      </c>
      <c r="W66" s="16">
        <f t="shared" si="42"/>
        <v>0</v>
      </c>
      <c r="Y66" t="str">
        <f>TRIM(B17)&amp;": "&amp;BE17</f>
        <v xml:space="preserve">Spiel 7: </v>
      </c>
      <c r="AA66">
        <v>6</v>
      </c>
      <c r="AB66" s="6" t="b">
        <f t="shared" si="43"/>
        <v>1</v>
      </c>
      <c r="AC66" s="20">
        <f t="shared" si="44"/>
        <v>0</v>
      </c>
      <c r="AD66" s="6">
        <f t="shared" si="45"/>
        <v>0</v>
      </c>
      <c r="AE66" s="7">
        <f t="shared" si="46"/>
        <v>5.0000000000000001E-4</v>
      </c>
      <c r="AF66" s="6">
        <f>RANK(AE66,AE61:AE76)</f>
        <v>11</v>
      </c>
      <c r="AG66" s="6">
        <f t="shared" si="47"/>
        <v>0</v>
      </c>
      <c r="AH66" s="6">
        <f t="shared" si="48"/>
        <v>0</v>
      </c>
      <c r="AI66" s="6">
        <f t="shared" si="49"/>
        <v>0</v>
      </c>
      <c r="AJ66" s="20">
        <f t="shared" si="50"/>
        <v>0</v>
      </c>
      <c r="AK66" s="6">
        <f t="shared" si="51"/>
        <v>0</v>
      </c>
      <c r="AL66" s="7">
        <f t="shared" si="37"/>
        <v>5.0000000000000001E-4</v>
      </c>
      <c r="AM66" s="6">
        <f>RANK(AL66,AL61:AL76)</f>
        <v>11</v>
      </c>
      <c r="AN66" s="6">
        <f t="shared" si="52"/>
        <v>0</v>
      </c>
      <c r="AO66" s="6">
        <f t="shared" si="53"/>
        <v>0</v>
      </c>
      <c r="AP66" s="6">
        <f t="shared" si="54"/>
        <v>0</v>
      </c>
      <c r="AS66">
        <v>0</v>
      </c>
      <c r="AU66" s="1">
        <v>9.1</v>
      </c>
      <c r="AV66">
        <v>18</v>
      </c>
      <c r="AW66" s="1">
        <v>7.2</v>
      </c>
      <c r="AX66" s="1">
        <v>11</v>
      </c>
      <c r="AY66" s="3">
        <v>1.9</v>
      </c>
      <c r="AZ66" s="4">
        <v>6</v>
      </c>
      <c r="BA66" s="1">
        <v>13.6</v>
      </c>
      <c r="BB66" s="3">
        <v>3</v>
      </c>
      <c r="BC66" s="9">
        <v>1E-3</v>
      </c>
      <c r="BD66" s="1">
        <v>20.2</v>
      </c>
      <c r="BE66" s="9">
        <v>1E-3</v>
      </c>
      <c r="BF66" s="4"/>
      <c r="BG66" s="1">
        <v>16.5</v>
      </c>
      <c r="BH66" s="4">
        <v>11</v>
      </c>
      <c r="BI66" s="9">
        <v>1E-3</v>
      </c>
      <c r="BJ66" s="4">
        <v>1</v>
      </c>
      <c r="BK66" s="4">
        <v>1</v>
      </c>
      <c r="BL66" s="4">
        <v>1E-3</v>
      </c>
      <c r="BM66" s="4">
        <v>1</v>
      </c>
      <c r="BN66" s="1">
        <v>26.5</v>
      </c>
      <c r="BO66" s="1">
        <v>25</v>
      </c>
      <c r="BP66" s="1">
        <v>11.5</v>
      </c>
      <c r="BQ66" s="1">
        <v>12.6</v>
      </c>
      <c r="BR66" s="4"/>
      <c r="BS66">
        <v>1</v>
      </c>
    </row>
    <row r="67" spans="2:75" x14ac:dyDescent="0.35">
      <c r="B67" s="32"/>
      <c r="C67" s="17">
        <f t="shared" si="38"/>
        <v>7</v>
      </c>
      <c r="D67" s="31"/>
      <c r="E67" s="54"/>
      <c r="G67" s="32"/>
      <c r="H67" s="44"/>
      <c r="I67" s="45"/>
      <c r="J67" s="35"/>
      <c r="K67" s="44"/>
      <c r="L67" s="44"/>
      <c r="N67" s="33"/>
      <c r="O67" s="19">
        <f t="shared" si="39"/>
        <v>0</v>
      </c>
      <c r="Q67" s="33"/>
      <c r="R67" s="19">
        <f t="shared" si="40"/>
        <v>0</v>
      </c>
      <c r="T67" s="33"/>
      <c r="U67" s="19">
        <f t="shared" si="41"/>
        <v>0</v>
      </c>
      <c r="W67" s="16">
        <f t="shared" si="42"/>
        <v>0</v>
      </c>
      <c r="Y67" s="52" t="s">
        <v>133</v>
      </c>
      <c r="AA67">
        <v>7</v>
      </c>
      <c r="AB67" s="6" t="b">
        <f t="shared" si="43"/>
        <v>1</v>
      </c>
      <c r="AC67" s="20">
        <f t="shared" si="44"/>
        <v>0</v>
      </c>
      <c r="AD67" s="6">
        <f t="shared" si="45"/>
        <v>0</v>
      </c>
      <c r="AE67" s="7">
        <f t="shared" si="46"/>
        <v>6.0000000000000006E-4</v>
      </c>
      <c r="AF67" s="6">
        <f>RANK(AE67,AE61:AE76)</f>
        <v>10</v>
      </c>
      <c r="AG67" s="6">
        <f t="shared" si="47"/>
        <v>0</v>
      </c>
      <c r="AH67" s="6">
        <f t="shared" si="48"/>
        <v>0</v>
      </c>
      <c r="AI67" s="6">
        <f t="shared" si="49"/>
        <v>0</v>
      </c>
      <c r="AJ67" s="20">
        <f t="shared" si="50"/>
        <v>0</v>
      </c>
      <c r="AK67" s="6">
        <f t="shared" si="51"/>
        <v>0</v>
      </c>
      <c r="AL67" s="7">
        <f t="shared" si="37"/>
        <v>6.0000000000000006E-4</v>
      </c>
      <c r="AM67" s="6">
        <f>RANK(AL67,AL61:AL76)</f>
        <v>10</v>
      </c>
      <c r="AN67" s="6">
        <f t="shared" si="52"/>
        <v>0</v>
      </c>
      <c r="AO67" s="6">
        <f t="shared" si="53"/>
        <v>0</v>
      </c>
      <c r="AP67" s="6">
        <f t="shared" si="54"/>
        <v>0</v>
      </c>
      <c r="AR67" t="s">
        <v>5</v>
      </c>
      <c r="AS67">
        <v>1</v>
      </c>
      <c r="AU67" s="1">
        <v>9.6</v>
      </c>
      <c r="AV67">
        <v>19</v>
      </c>
      <c r="AW67" s="1">
        <v>8</v>
      </c>
      <c r="AX67" s="1">
        <v>11.5</v>
      </c>
      <c r="AY67" s="3">
        <v>2.1</v>
      </c>
      <c r="AZ67" s="4">
        <v>8</v>
      </c>
      <c r="BA67" s="1">
        <v>13.8</v>
      </c>
      <c r="BB67" s="3">
        <v>3.2</v>
      </c>
      <c r="BC67" s="4">
        <v>1</v>
      </c>
      <c r="BD67" s="1">
        <v>21.9</v>
      </c>
      <c r="BE67" s="9">
        <v>1E-3</v>
      </c>
      <c r="BF67" s="4">
        <v>2</v>
      </c>
      <c r="BG67" s="1">
        <v>17.100000000000001</v>
      </c>
      <c r="BH67" s="4">
        <v>14</v>
      </c>
      <c r="BI67" s="9">
        <v>1E-3</v>
      </c>
      <c r="BJ67" s="9">
        <v>1.0009999999999999</v>
      </c>
      <c r="BK67" s="9">
        <v>1.0009999999999999</v>
      </c>
      <c r="BL67" s="4">
        <v>2</v>
      </c>
      <c r="BM67" s="4">
        <v>3</v>
      </c>
      <c r="BN67" s="1">
        <v>29.5</v>
      </c>
      <c r="BO67" s="1">
        <v>26</v>
      </c>
      <c r="BP67" s="1">
        <v>12.2</v>
      </c>
      <c r="BQ67" s="1">
        <v>13.4</v>
      </c>
      <c r="BR67" s="4"/>
      <c r="BS67">
        <v>2</v>
      </c>
    </row>
    <row r="68" spans="2:75" x14ac:dyDescent="0.35">
      <c r="B68" s="32"/>
      <c r="C68" s="17">
        <f t="shared" si="38"/>
        <v>8</v>
      </c>
      <c r="D68" s="31"/>
      <c r="E68" s="54"/>
      <c r="G68" s="32"/>
      <c r="H68" s="44"/>
      <c r="I68" s="45"/>
      <c r="J68" s="35"/>
      <c r="K68" s="44"/>
      <c r="L68" s="44"/>
      <c r="N68" s="33"/>
      <c r="O68" s="19">
        <f t="shared" si="39"/>
        <v>0</v>
      </c>
      <c r="Q68" s="33"/>
      <c r="R68" s="19">
        <f t="shared" si="40"/>
        <v>0</v>
      </c>
      <c r="T68" s="33"/>
      <c r="U68" s="19">
        <f t="shared" si="41"/>
        <v>0</v>
      </c>
      <c r="W68" s="16">
        <f t="shared" si="42"/>
        <v>0</v>
      </c>
      <c r="Y68" s="52" t="e">
        <f>BE17&amp;" "&amp;TEXT(AN17,"0.00")&amp;":"&amp;TEXT(AU17,"0.00")&amp;" &gt;&gt; Wertung "&amp;AX17&amp;":"&amp;(2-AX17)</f>
        <v>#VALUE!</v>
      </c>
      <c r="AA68">
        <v>8</v>
      </c>
      <c r="AB68" s="6" t="b">
        <f t="shared" si="43"/>
        <v>1</v>
      </c>
      <c r="AC68" s="20">
        <f t="shared" si="44"/>
        <v>0</v>
      </c>
      <c r="AD68" s="6">
        <f t="shared" si="45"/>
        <v>0</v>
      </c>
      <c r="AE68" s="7">
        <f t="shared" si="46"/>
        <v>6.9999999999999999E-4</v>
      </c>
      <c r="AF68" s="6">
        <f>RANK(AE68,AE61:AE76)</f>
        <v>9</v>
      </c>
      <c r="AG68" s="6">
        <f t="shared" si="47"/>
        <v>0</v>
      </c>
      <c r="AH68" s="6">
        <f t="shared" si="48"/>
        <v>0</v>
      </c>
      <c r="AI68" s="6">
        <f t="shared" si="49"/>
        <v>0</v>
      </c>
      <c r="AJ68" s="20">
        <f t="shared" si="50"/>
        <v>0</v>
      </c>
      <c r="AK68" s="6">
        <f t="shared" si="51"/>
        <v>0</v>
      </c>
      <c r="AL68" s="7">
        <f t="shared" si="37"/>
        <v>6.9999999999999999E-4</v>
      </c>
      <c r="AM68" s="6">
        <f>RANK(AL68,AL61:AL76)</f>
        <v>9</v>
      </c>
      <c r="AN68" s="6">
        <f t="shared" si="52"/>
        <v>0</v>
      </c>
      <c r="AO68" s="6">
        <f t="shared" si="53"/>
        <v>0</v>
      </c>
      <c r="AP68" s="6">
        <f t="shared" si="54"/>
        <v>0</v>
      </c>
      <c r="AR68" t="s">
        <v>57</v>
      </c>
      <c r="AS68">
        <v>2</v>
      </c>
      <c r="AU68" s="1">
        <v>10</v>
      </c>
      <c r="AV68">
        <v>21</v>
      </c>
      <c r="AW68" s="1">
        <v>9.1</v>
      </c>
      <c r="AX68" s="1">
        <v>12.1</v>
      </c>
      <c r="AY68" s="3">
        <v>2.2999999999999998</v>
      </c>
      <c r="AZ68" s="4">
        <v>10</v>
      </c>
      <c r="BA68" s="1">
        <v>14.1</v>
      </c>
      <c r="BB68" s="3">
        <v>3.7</v>
      </c>
      <c r="BC68" s="9">
        <v>1.0009999999999999</v>
      </c>
      <c r="BD68" s="1">
        <v>23</v>
      </c>
      <c r="BE68" s="9">
        <v>1E-3</v>
      </c>
      <c r="BF68" s="4"/>
      <c r="BG68" s="1">
        <v>17.399999999999999</v>
      </c>
      <c r="BH68" s="4">
        <v>17</v>
      </c>
      <c r="BI68" s="9">
        <v>1E-3</v>
      </c>
      <c r="BJ68" s="4">
        <v>2</v>
      </c>
      <c r="BK68" s="9">
        <v>1.0009999999999999</v>
      </c>
      <c r="BL68" s="9">
        <v>2.0009999999999999</v>
      </c>
      <c r="BM68" s="4">
        <v>5</v>
      </c>
      <c r="BN68" s="1">
        <v>30.6</v>
      </c>
      <c r="BO68" s="1">
        <v>27</v>
      </c>
      <c r="BP68" s="1">
        <v>13</v>
      </c>
      <c r="BQ68" s="1">
        <v>14.1</v>
      </c>
      <c r="BR68" s="4"/>
      <c r="BS68">
        <v>3</v>
      </c>
    </row>
    <row r="69" spans="2:75" x14ac:dyDescent="0.35">
      <c r="B69" s="32"/>
      <c r="C69" s="17">
        <f t="shared" si="38"/>
        <v>9</v>
      </c>
      <c r="D69" s="31"/>
      <c r="E69" s="54"/>
      <c r="G69" s="32"/>
      <c r="H69" s="44"/>
      <c r="I69" s="45"/>
      <c r="J69" s="35"/>
      <c r="K69" s="44"/>
      <c r="L69" s="44"/>
      <c r="N69" s="33"/>
      <c r="O69" s="19">
        <f t="shared" si="39"/>
        <v>0</v>
      </c>
      <c r="Q69" s="33"/>
      <c r="R69" s="19">
        <f t="shared" si="40"/>
        <v>0</v>
      </c>
      <c r="T69" s="33"/>
      <c r="U69" s="19">
        <f t="shared" si="41"/>
        <v>0</v>
      </c>
      <c r="W69" s="16">
        <f t="shared" si="42"/>
        <v>0</v>
      </c>
      <c r="Y69" s="52" t="s">
        <v>134</v>
      </c>
      <c r="AA69">
        <v>9</v>
      </c>
      <c r="AB69" s="6" t="b">
        <f t="shared" si="43"/>
        <v>1</v>
      </c>
      <c r="AC69" s="20">
        <f t="shared" si="44"/>
        <v>0</v>
      </c>
      <c r="AD69" s="6">
        <f t="shared" si="45"/>
        <v>0</v>
      </c>
      <c r="AE69" s="7">
        <f t="shared" si="46"/>
        <v>8.0000000000000004E-4</v>
      </c>
      <c r="AF69" s="6">
        <f>RANK(AE69,AE61:AE76)</f>
        <v>8</v>
      </c>
      <c r="AG69" s="6">
        <f t="shared" si="47"/>
        <v>0</v>
      </c>
      <c r="AH69" s="6">
        <f t="shared" si="48"/>
        <v>0</v>
      </c>
      <c r="AI69" s="6">
        <f t="shared" si="49"/>
        <v>0</v>
      </c>
      <c r="AJ69" s="20">
        <f t="shared" si="50"/>
        <v>0</v>
      </c>
      <c r="AK69" s="6">
        <f t="shared" si="51"/>
        <v>0</v>
      </c>
      <c r="AL69" s="7">
        <f t="shared" si="37"/>
        <v>8.0000000000000004E-4</v>
      </c>
      <c r="AM69" s="6">
        <f>RANK(AL69,AL61:AL76)</f>
        <v>8</v>
      </c>
      <c r="AN69" s="6">
        <f t="shared" si="52"/>
        <v>0</v>
      </c>
      <c r="AO69" s="6">
        <f t="shared" si="53"/>
        <v>0</v>
      </c>
      <c r="AP69" s="6">
        <f t="shared" si="54"/>
        <v>0</v>
      </c>
      <c r="AR69" t="s">
        <v>6</v>
      </c>
      <c r="AS69">
        <v>3</v>
      </c>
      <c r="AU69" s="1">
        <v>10.6</v>
      </c>
      <c r="AV69">
        <v>23</v>
      </c>
      <c r="AW69" s="1">
        <v>10.3</v>
      </c>
      <c r="AX69" s="1">
        <v>12.7</v>
      </c>
      <c r="AY69" s="3">
        <v>2.4</v>
      </c>
      <c r="AZ69" s="4">
        <v>11</v>
      </c>
      <c r="BA69" s="1">
        <v>14.4</v>
      </c>
      <c r="BB69" s="3">
        <v>3.9</v>
      </c>
      <c r="BC69" s="9">
        <v>1.0009999999999999</v>
      </c>
      <c r="BD69" s="1">
        <v>23.8</v>
      </c>
      <c r="BE69" s="9">
        <v>1E-3</v>
      </c>
      <c r="BF69" s="4">
        <v>4</v>
      </c>
      <c r="BG69" s="1">
        <v>17.8</v>
      </c>
      <c r="BH69" s="4">
        <v>19</v>
      </c>
      <c r="BI69" s="9">
        <v>1E-3</v>
      </c>
      <c r="BJ69" s="9">
        <v>2.0009999999999999</v>
      </c>
      <c r="BK69" s="4">
        <v>2</v>
      </c>
      <c r="BL69" s="4">
        <v>4</v>
      </c>
      <c r="BM69" s="4">
        <v>6</v>
      </c>
      <c r="BN69" s="1">
        <v>31.6</v>
      </c>
      <c r="BO69" s="1">
        <v>28</v>
      </c>
      <c r="BP69" s="1">
        <v>13.2</v>
      </c>
      <c r="BQ69" s="1">
        <v>14.5</v>
      </c>
      <c r="BR69" s="4">
        <v>4</v>
      </c>
      <c r="BS69">
        <v>4</v>
      </c>
    </row>
    <row r="70" spans="2:75" x14ac:dyDescent="0.35">
      <c r="B70" s="32"/>
      <c r="C70" s="17">
        <f t="shared" si="38"/>
        <v>10</v>
      </c>
      <c r="D70" s="31"/>
      <c r="E70" s="54"/>
      <c r="G70" s="32"/>
      <c r="H70" s="44"/>
      <c r="I70" s="45"/>
      <c r="J70" s="35"/>
      <c r="K70" s="44"/>
      <c r="L70" s="44"/>
      <c r="N70" s="33"/>
      <c r="O70" s="19">
        <f t="shared" si="39"/>
        <v>0</v>
      </c>
      <c r="Q70" s="33"/>
      <c r="R70" s="19">
        <f t="shared" si="40"/>
        <v>0</v>
      </c>
      <c r="T70" s="33"/>
      <c r="U70" s="19">
        <f t="shared" si="41"/>
        <v>0</v>
      </c>
      <c r="W70" s="16">
        <f t="shared" si="42"/>
        <v>0</v>
      </c>
      <c r="Y70" s="52" t="e">
        <f>BE17&amp;" "&amp;TEXT(AH17,"0")&amp;":"&amp;TEXT(AO17,"0")&amp;" Tore / nach Multiplikation mit Anzahl Torschützen ("&amp;AI17&amp;", "&amp;AP17&amp;") "&amp;TEXT(AL17,"0")&amp;":"&amp;TEXT(AS17,"0")&amp;" &gt;&gt; Wertung "&amp;AV17&amp;":"&amp;(2-AV17)</f>
        <v>#VALUE!</v>
      </c>
      <c r="AA70">
        <v>10</v>
      </c>
      <c r="AB70" s="6" t="b">
        <f t="shared" si="43"/>
        <v>1</v>
      </c>
      <c r="AC70" s="20">
        <f t="shared" si="44"/>
        <v>0</v>
      </c>
      <c r="AD70" s="6">
        <f t="shared" si="45"/>
        <v>0</v>
      </c>
      <c r="AE70" s="7">
        <f t="shared" si="46"/>
        <v>9.0000000000000008E-4</v>
      </c>
      <c r="AF70" s="6">
        <f>RANK(AE70,AE61:AE76)</f>
        <v>7</v>
      </c>
      <c r="AG70" s="6">
        <f t="shared" si="47"/>
        <v>0</v>
      </c>
      <c r="AH70" s="6">
        <f t="shared" si="48"/>
        <v>0</v>
      </c>
      <c r="AI70" s="6">
        <f t="shared" si="49"/>
        <v>0</v>
      </c>
      <c r="AJ70" s="20">
        <f t="shared" si="50"/>
        <v>0</v>
      </c>
      <c r="AK70" s="6">
        <f t="shared" si="51"/>
        <v>0</v>
      </c>
      <c r="AL70" s="7">
        <f t="shared" si="37"/>
        <v>9.0000000000000008E-4</v>
      </c>
      <c r="AM70" s="6">
        <f>RANK(AL70,AL61:AL76)</f>
        <v>7</v>
      </c>
      <c r="AN70" s="6">
        <f t="shared" si="52"/>
        <v>0</v>
      </c>
      <c r="AO70" s="6">
        <f t="shared" si="53"/>
        <v>0</v>
      </c>
      <c r="AP70" s="6">
        <f t="shared" si="54"/>
        <v>0</v>
      </c>
      <c r="AR70" t="s">
        <v>7</v>
      </c>
      <c r="AS70">
        <v>4</v>
      </c>
      <c r="AU70" s="1">
        <v>11.2</v>
      </c>
      <c r="AV70">
        <v>25</v>
      </c>
      <c r="AW70" s="1">
        <v>11.5</v>
      </c>
      <c r="AX70" s="1">
        <v>13.2</v>
      </c>
      <c r="AY70" s="3">
        <v>2.5</v>
      </c>
      <c r="AZ70" s="4">
        <v>12</v>
      </c>
      <c r="BA70" s="1">
        <v>14.7</v>
      </c>
      <c r="BB70" s="3">
        <v>4</v>
      </c>
      <c r="BC70" s="4">
        <v>2</v>
      </c>
      <c r="BD70" s="1">
        <v>24.7</v>
      </c>
      <c r="BE70" s="4">
        <v>1</v>
      </c>
      <c r="BF70" s="4"/>
      <c r="BG70" s="1">
        <v>18.3</v>
      </c>
      <c r="BH70" s="4">
        <v>21</v>
      </c>
      <c r="BI70" s="9">
        <v>1E-3</v>
      </c>
      <c r="BJ70" s="4">
        <v>3</v>
      </c>
      <c r="BK70" s="9">
        <v>2.0009999999999999</v>
      </c>
      <c r="BL70" s="9">
        <v>4.0010000000000003</v>
      </c>
      <c r="BM70" s="4">
        <v>7</v>
      </c>
      <c r="BN70" s="1">
        <v>32.6</v>
      </c>
      <c r="BO70" s="1">
        <v>29</v>
      </c>
      <c r="BP70" s="1">
        <v>13.3</v>
      </c>
      <c r="BQ70" s="1">
        <v>14.8</v>
      </c>
      <c r="BR70" s="4">
        <v>5</v>
      </c>
      <c r="BS70">
        <v>5</v>
      </c>
    </row>
    <row r="71" spans="2:75" x14ac:dyDescent="0.35">
      <c r="B71" s="32"/>
      <c r="C71" s="17">
        <f t="shared" si="38"/>
        <v>11</v>
      </c>
      <c r="D71" s="31"/>
      <c r="E71" s="54"/>
      <c r="G71" s="32"/>
      <c r="H71" s="44"/>
      <c r="I71" s="45"/>
      <c r="J71" s="35"/>
      <c r="K71" s="44"/>
      <c r="L71" s="44"/>
      <c r="N71" s="33"/>
      <c r="O71" s="19">
        <f t="shared" si="39"/>
        <v>0</v>
      </c>
      <c r="Q71" s="33"/>
      <c r="R71" s="19">
        <f t="shared" si="40"/>
        <v>0</v>
      </c>
      <c r="T71" s="33"/>
      <c r="U71" s="19">
        <f t="shared" si="41"/>
        <v>0</v>
      </c>
      <c r="W71" s="16">
        <f t="shared" si="42"/>
        <v>0</v>
      </c>
      <c r="Y71" s="52" t="s">
        <v>135</v>
      </c>
      <c r="AA71">
        <v>11</v>
      </c>
      <c r="AB71" s="6" t="b">
        <f t="shared" si="43"/>
        <v>1</v>
      </c>
      <c r="AC71" s="20">
        <f t="shared" si="44"/>
        <v>0</v>
      </c>
      <c r="AD71" s="6">
        <f t="shared" si="45"/>
        <v>0</v>
      </c>
      <c r="AE71" s="7">
        <f t="shared" si="46"/>
        <v>1E-3</v>
      </c>
      <c r="AF71" s="6">
        <f>RANK(AE71,AE61:AE76)</f>
        <v>6</v>
      </c>
      <c r="AG71" s="6">
        <f t="shared" si="47"/>
        <v>0</v>
      </c>
      <c r="AH71" s="6">
        <f t="shared" si="48"/>
        <v>0</v>
      </c>
      <c r="AI71" s="6">
        <f t="shared" si="49"/>
        <v>0</v>
      </c>
      <c r="AJ71" s="20">
        <f t="shared" si="50"/>
        <v>0</v>
      </c>
      <c r="AK71" s="6">
        <f t="shared" si="51"/>
        <v>0</v>
      </c>
      <c r="AL71" s="7">
        <f t="shared" si="37"/>
        <v>1E-3</v>
      </c>
      <c r="AM71" s="6">
        <f>RANK(AL71,AL61:AL76)</f>
        <v>6</v>
      </c>
      <c r="AN71" s="6">
        <f t="shared" si="52"/>
        <v>0</v>
      </c>
      <c r="AO71" s="6">
        <f t="shared" si="53"/>
        <v>0</v>
      </c>
      <c r="AP71" s="6">
        <f t="shared" si="54"/>
        <v>0</v>
      </c>
      <c r="AR71" t="s">
        <v>8</v>
      </c>
      <c r="AS71">
        <v>5</v>
      </c>
      <c r="AU71" s="1">
        <v>11.7</v>
      </c>
      <c r="AV71">
        <v>27</v>
      </c>
      <c r="AW71" s="1">
        <v>12.6</v>
      </c>
      <c r="AX71" s="1">
        <v>13.8</v>
      </c>
      <c r="AY71" s="3">
        <v>2.6</v>
      </c>
      <c r="AZ71" s="4">
        <v>13</v>
      </c>
      <c r="BA71" s="1">
        <v>15.1</v>
      </c>
      <c r="BB71" s="3">
        <v>4.2</v>
      </c>
      <c r="BC71" s="9">
        <v>2.0009999999999999</v>
      </c>
      <c r="BD71" s="1">
        <v>26.1</v>
      </c>
      <c r="BE71" s="9">
        <v>1.0009999999999999</v>
      </c>
      <c r="BF71" s="4">
        <v>6</v>
      </c>
      <c r="BG71" s="1">
        <v>18.899999999999999</v>
      </c>
      <c r="BH71" s="4">
        <v>24</v>
      </c>
      <c r="BI71" s="4">
        <v>1</v>
      </c>
      <c r="BJ71" s="9">
        <v>3.0009999999999999</v>
      </c>
      <c r="BK71" s="9">
        <v>2.0009999999999999</v>
      </c>
      <c r="BL71" s="4">
        <v>6</v>
      </c>
      <c r="BM71" s="4">
        <v>8</v>
      </c>
      <c r="BN71" s="1">
        <v>33.700000000000003</v>
      </c>
      <c r="BO71" s="1">
        <v>30</v>
      </c>
      <c r="BP71" s="1">
        <v>13.5</v>
      </c>
      <c r="BQ71" s="1">
        <v>15.1</v>
      </c>
      <c r="BR71" s="4"/>
      <c r="BS71">
        <v>6</v>
      </c>
    </row>
    <row r="72" spans="2:75" x14ac:dyDescent="0.35">
      <c r="B72" s="32"/>
      <c r="C72" s="17">
        <f t="shared" si="38"/>
        <v>12</v>
      </c>
      <c r="D72" s="31"/>
      <c r="E72" s="54"/>
      <c r="G72" s="32"/>
      <c r="H72" s="44"/>
      <c r="I72" s="45"/>
      <c r="J72" s="35"/>
      <c r="K72" s="44"/>
      <c r="L72" s="44"/>
      <c r="N72" s="33"/>
      <c r="O72" s="19">
        <f t="shared" si="39"/>
        <v>0</v>
      </c>
      <c r="Q72" s="33"/>
      <c r="R72" s="19">
        <f t="shared" si="40"/>
        <v>0</v>
      </c>
      <c r="T72" s="33"/>
      <c r="U72" s="19">
        <f t="shared" si="41"/>
        <v>0</v>
      </c>
      <c r="W72" s="16">
        <f t="shared" si="42"/>
        <v>0</v>
      </c>
      <c r="Y72" s="52" t="e">
        <f>BE17&amp;" "&amp;TEXT(AJ17,"0")&amp;":"&amp;TEXT(AQ17,"0")&amp;" Tore / nach Multiplikation mit Anzahl Torschützen ("&amp;AK17&amp;", "&amp;AR17&amp;") "&amp;TEXT(AM17,"0")&amp;":"&amp;TEXT(AT17,"0")&amp;" &gt;&gt; Wertung "&amp;AW17&amp;":"&amp;(2-AW17)</f>
        <v>#VALUE!</v>
      </c>
      <c r="AA72">
        <v>12</v>
      </c>
      <c r="AB72" s="6" t="b">
        <f t="shared" si="43"/>
        <v>1</v>
      </c>
      <c r="AC72" s="20">
        <f t="shared" si="44"/>
        <v>0</v>
      </c>
      <c r="AD72" s="6">
        <f t="shared" si="45"/>
        <v>0</v>
      </c>
      <c r="AE72" s="7">
        <f t="shared" si="46"/>
        <v>1.1000000000000001E-3</v>
      </c>
      <c r="AF72" s="6">
        <f>RANK(AE72,AE61:AE76)</f>
        <v>5</v>
      </c>
      <c r="AG72" s="6">
        <f t="shared" si="47"/>
        <v>0</v>
      </c>
      <c r="AH72" s="6">
        <f t="shared" si="48"/>
        <v>0</v>
      </c>
      <c r="AI72" s="6">
        <f t="shared" si="49"/>
        <v>0</v>
      </c>
      <c r="AJ72" s="20">
        <f t="shared" si="50"/>
        <v>0</v>
      </c>
      <c r="AK72" s="6">
        <f t="shared" si="51"/>
        <v>0</v>
      </c>
      <c r="AL72" s="7">
        <f t="shared" si="37"/>
        <v>1.1000000000000001E-3</v>
      </c>
      <c r="AM72" s="6">
        <f>RANK(AL72,AL61:AL76)</f>
        <v>5</v>
      </c>
      <c r="AN72" s="6">
        <f t="shared" si="52"/>
        <v>0</v>
      </c>
      <c r="AO72" s="6">
        <f t="shared" si="53"/>
        <v>0</v>
      </c>
      <c r="AP72" s="6">
        <f t="shared" si="54"/>
        <v>0</v>
      </c>
      <c r="AR72" t="s">
        <v>9</v>
      </c>
      <c r="AS72">
        <v>6</v>
      </c>
      <c r="AU72" s="1">
        <v>12.3</v>
      </c>
      <c r="AV72">
        <v>29</v>
      </c>
      <c r="AW72" s="1">
        <v>13.8</v>
      </c>
      <c r="AX72" s="1">
        <v>14</v>
      </c>
      <c r="AY72" s="3">
        <v>2.7</v>
      </c>
      <c r="AZ72" s="4">
        <v>14</v>
      </c>
      <c r="BA72" s="1">
        <v>15.5</v>
      </c>
      <c r="BB72" s="3">
        <v>4.4000000000000004</v>
      </c>
      <c r="BC72" s="9">
        <v>2.0009999999999999</v>
      </c>
      <c r="BD72" s="1">
        <v>27.2</v>
      </c>
      <c r="BE72" s="9">
        <v>1.0009999999999999</v>
      </c>
      <c r="BF72" s="4"/>
      <c r="BG72" s="1">
        <v>19.5</v>
      </c>
      <c r="BH72" s="4">
        <v>26</v>
      </c>
      <c r="BI72" s="4">
        <v>1.0009999999999999</v>
      </c>
      <c r="BJ72" s="4">
        <v>4</v>
      </c>
      <c r="BK72" s="9">
        <v>2.0009999999999999</v>
      </c>
      <c r="BL72" s="4"/>
      <c r="BM72" s="4">
        <v>9</v>
      </c>
      <c r="BN72" s="1">
        <v>34.799999999999997</v>
      </c>
      <c r="BO72" s="1">
        <v>31</v>
      </c>
      <c r="BP72" s="1">
        <v>13.8</v>
      </c>
      <c r="BQ72" s="1">
        <v>15.5</v>
      </c>
      <c r="BR72" s="4"/>
      <c r="BS72">
        <v>7</v>
      </c>
    </row>
    <row r="73" spans="2:75" x14ac:dyDescent="0.35">
      <c r="B73" s="32"/>
      <c r="C73" s="17">
        <f t="shared" si="38"/>
        <v>13</v>
      </c>
      <c r="D73" s="31"/>
      <c r="E73" s="54"/>
      <c r="G73" s="32"/>
      <c r="H73" s="44"/>
      <c r="I73" s="45"/>
      <c r="J73" s="35"/>
      <c r="K73" s="44"/>
      <c r="L73" s="44"/>
      <c r="N73" s="33"/>
      <c r="O73" s="19">
        <f t="shared" si="39"/>
        <v>0</v>
      </c>
      <c r="Q73" s="33"/>
      <c r="R73" s="19">
        <f t="shared" si="40"/>
        <v>0</v>
      </c>
      <c r="T73" s="33"/>
      <c r="U73" s="19">
        <f t="shared" si="41"/>
        <v>0</v>
      </c>
      <c r="W73" s="16">
        <f t="shared" si="42"/>
        <v>0</v>
      </c>
      <c r="Y73" s="52" t="e">
        <f>"Total: "&amp;BE17&amp;" "&amp;AY17&amp;":"&amp;(6-AY17)</f>
        <v>#VALUE!</v>
      </c>
      <c r="AA73">
        <v>13</v>
      </c>
      <c r="AB73" s="6" t="b">
        <f t="shared" si="43"/>
        <v>1</v>
      </c>
      <c r="AC73" s="20">
        <f t="shared" si="44"/>
        <v>0</v>
      </c>
      <c r="AD73" s="6">
        <f t="shared" si="45"/>
        <v>0</v>
      </c>
      <c r="AE73" s="7">
        <f t="shared" si="46"/>
        <v>1.2000000000000001E-3</v>
      </c>
      <c r="AF73" s="6">
        <f>RANK(AE73,AE61:AE76)</f>
        <v>4</v>
      </c>
      <c r="AG73" s="6">
        <f t="shared" si="47"/>
        <v>0</v>
      </c>
      <c r="AH73" s="6">
        <f t="shared" si="48"/>
        <v>0</v>
      </c>
      <c r="AI73" s="6">
        <f t="shared" si="49"/>
        <v>0</v>
      </c>
      <c r="AJ73" s="20">
        <f t="shared" si="50"/>
        <v>0</v>
      </c>
      <c r="AK73" s="6">
        <f t="shared" si="51"/>
        <v>0</v>
      </c>
      <c r="AL73" s="7">
        <f t="shared" si="37"/>
        <v>1.2000000000000001E-3</v>
      </c>
      <c r="AM73" s="6">
        <f>RANK(AL73,AL61:AL76)</f>
        <v>4</v>
      </c>
      <c r="AN73" s="6">
        <f t="shared" si="52"/>
        <v>0</v>
      </c>
      <c r="AO73" s="6">
        <f t="shared" si="53"/>
        <v>0</v>
      </c>
      <c r="AP73" s="6">
        <f t="shared" si="54"/>
        <v>0</v>
      </c>
      <c r="AR73" t="s">
        <v>10</v>
      </c>
      <c r="AS73">
        <v>7</v>
      </c>
      <c r="AU73" s="1">
        <v>12.9</v>
      </c>
      <c r="AV73">
        <v>31</v>
      </c>
      <c r="AW73" s="1">
        <v>14.9</v>
      </c>
      <c r="AX73" s="1">
        <v>15.1</v>
      </c>
      <c r="AY73" s="3">
        <v>2.8</v>
      </c>
      <c r="AZ73" s="4">
        <v>15</v>
      </c>
      <c r="BA73" s="1">
        <v>15.9</v>
      </c>
      <c r="BB73" s="3">
        <v>4.5</v>
      </c>
      <c r="BC73" s="4">
        <v>3</v>
      </c>
      <c r="BD73" s="1">
        <v>28.3</v>
      </c>
      <c r="BE73" s="4">
        <v>2</v>
      </c>
      <c r="BF73" s="4">
        <v>8</v>
      </c>
      <c r="BG73" s="1">
        <v>20.2</v>
      </c>
      <c r="BH73" s="4">
        <v>28</v>
      </c>
      <c r="BI73" s="4">
        <v>1.0009999999999999</v>
      </c>
      <c r="BJ73" s="9">
        <v>4.0010000000000003</v>
      </c>
      <c r="BK73" s="4">
        <v>3</v>
      </c>
      <c r="BL73" s="4">
        <v>8</v>
      </c>
      <c r="BM73" s="4">
        <v>10</v>
      </c>
      <c r="BN73" s="1">
        <v>35.9</v>
      </c>
      <c r="BO73" s="1">
        <v>32</v>
      </c>
      <c r="BP73" s="1">
        <v>14.2</v>
      </c>
      <c r="BQ73" s="1">
        <v>15.9</v>
      </c>
      <c r="BR73" s="4">
        <v>8</v>
      </c>
      <c r="BS73">
        <v>8</v>
      </c>
    </row>
    <row r="74" spans="2:75" x14ac:dyDescent="0.35">
      <c r="B74" s="32"/>
      <c r="C74" s="17">
        <f t="shared" si="38"/>
        <v>14</v>
      </c>
      <c r="D74" s="31"/>
      <c r="E74" s="54"/>
      <c r="G74" s="32"/>
      <c r="H74" s="44"/>
      <c r="I74" s="45"/>
      <c r="J74" s="35"/>
      <c r="K74" s="44"/>
      <c r="L74" s="44"/>
      <c r="N74" s="33"/>
      <c r="O74" s="19">
        <f t="shared" si="39"/>
        <v>0</v>
      </c>
      <c r="Q74" s="33"/>
      <c r="R74" s="19">
        <f t="shared" si="40"/>
        <v>0</v>
      </c>
      <c r="T74" s="33"/>
      <c r="U74" s="19">
        <f t="shared" si="41"/>
        <v>0</v>
      </c>
      <c r="W74" s="16">
        <f t="shared" si="42"/>
        <v>0</v>
      </c>
      <c r="AA74">
        <v>14</v>
      </c>
      <c r="AB74" s="6" t="b">
        <f t="shared" si="43"/>
        <v>1</v>
      </c>
      <c r="AC74" s="20">
        <f t="shared" si="44"/>
        <v>0</v>
      </c>
      <c r="AD74" s="6">
        <f t="shared" si="45"/>
        <v>0</v>
      </c>
      <c r="AE74" s="7">
        <f t="shared" si="46"/>
        <v>1.3000000000000002E-3</v>
      </c>
      <c r="AF74" s="6">
        <f>RANK(AE74,AE61:AE76)</f>
        <v>3</v>
      </c>
      <c r="AG74" s="6">
        <f t="shared" si="47"/>
        <v>0</v>
      </c>
      <c r="AH74" s="6">
        <f t="shared" si="48"/>
        <v>0</v>
      </c>
      <c r="AI74" s="6">
        <f t="shared" si="49"/>
        <v>0</v>
      </c>
      <c r="AJ74" s="20">
        <f t="shared" si="50"/>
        <v>0</v>
      </c>
      <c r="AK74" s="6">
        <f t="shared" si="51"/>
        <v>0</v>
      </c>
      <c r="AL74" s="7">
        <f t="shared" si="37"/>
        <v>1.3000000000000002E-3</v>
      </c>
      <c r="AM74" s="6">
        <f>RANK(AL74,AL61:AL76)</f>
        <v>3</v>
      </c>
      <c r="AN74" s="6">
        <f t="shared" si="52"/>
        <v>0</v>
      </c>
      <c r="AO74" s="6">
        <f t="shared" si="53"/>
        <v>0</v>
      </c>
      <c r="AP74" s="6">
        <f t="shared" si="54"/>
        <v>0</v>
      </c>
      <c r="AR74" t="s">
        <v>11</v>
      </c>
      <c r="AS74">
        <v>8</v>
      </c>
      <c r="AU74" s="1">
        <v>13.5</v>
      </c>
      <c r="AV74">
        <v>32</v>
      </c>
      <c r="AW74" s="1">
        <v>15.9</v>
      </c>
      <c r="AX74" s="1">
        <v>15.8</v>
      </c>
      <c r="AY74" s="3">
        <v>2.9</v>
      </c>
      <c r="AZ74" s="4">
        <v>16</v>
      </c>
      <c r="BA74" s="1">
        <v>16.399999999999999</v>
      </c>
      <c r="BB74" s="3">
        <v>4.5999999999999996</v>
      </c>
      <c r="BC74" s="9">
        <v>3.0009999999999999</v>
      </c>
      <c r="BD74" s="1">
        <v>29.5</v>
      </c>
      <c r="BE74" s="9">
        <v>2.0009999999999999</v>
      </c>
      <c r="BF74" s="4"/>
      <c r="BG74" s="1">
        <v>20.9</v>
      </c>
      <c r="BH74" s="4">
        <v>30</v>
      </c>
      <c r="BI74" s="4">
        <v>1.0009999999999999</v>
      </c>
      <c r="BJ74" s="4">
        <v>5</v>
      </c>
      <c r="BK74" s="9">
        <v>3.0009999999999999</v>
      </c>
      <c r="BL74" s="4"/>
      <c r="BM74" s="4">
        <v>11</v>
      </c>
      <c r="BN74" s="1">
        <v>37.1</v>
      </c>
      <c r="BO74" s="1">
        <v>33</v>
      </c>
      <c r="BP74" s="1">
        <v>14.7</v>
      </c>
      <c r="BQ74" s="1">
        <v>16.3</v>
      </c>
      <c r="BR74" s="4">
        <v>9</v>
      </c>
      <c r="BS74">
        <v>9</v>
      </c>
    </row>
    <row r="75" spans="2:75" x14ac:dyDescent="0.35">
      <c r="B75" s="32"/>
      <c r="C75" s="17">
        <f t="shared" si="38"/>
        <v>15</v>
      </c>
      <c r="D75" s="31"/>
      <c r="E75" s="54"/>
      <c r="G75" s="32"/>
      <c r="H75" s="44"/>
      <c r="I75" s="45"/>
      <c r="J75" s="35"/>
      <c r="K75" s="44"/>
      <c r="L75" s="44"/>
      <c r="N75" s="33"/>
      <c r="O75" s="19">
        <f t="shared" si="39"/>
        <v>0</v>
      </c>
      <c r="Q75" s="33"/>
      <c r="R75" s="19">
        <f t="shared" si="40"/>
        <v>0</v>
      </c>
      <c r="T75" s="33"/>
      <c r="U75" s="19">
        <f t="shared" si="41"/>
        <v>0</v>
      </c>
      <c r="W75" s="16">
        <f t="shared" si="42"/>
        <v>0</v>
      </c>
      <c r="Y75" t="str">
        <f>TRIM(B18)&amp;": "&amp;BE18</f>
        <v xml:space="preserve">Spiel 8: </v>
      </c>
      <c r="AA75">
        <v>15</v>
      </c>
      <c r="AB75" s="6" t="b">
        <f t="shared" si="43"/>
        <v>1</v>
      </c>
      <c r="AC75" s="20">
        <f t="shared" si="44"/>
        <v>0</v>
      </c>
      <c r="AD75" s="6">
        <f t="shared" si="45"/>
        <v>0</v>
      </c>
      <c r="AE75" s="7">
        <f t="shared" si="46"/>
        <v>1.4E-3</v>
      </c>
      <c r="AF75" s="6">
        <f>RANK(AE75,AE61:AE76)</f>
        <v>2</v>
      </c>
      <c r="AG75" s="6">
        <f t="shared" si="47"/>
        <v>0</v>
      </c>
      <c r="AH75" s="6">
        <f t="shared" si="48"/>
        <v>0</v>
      </c>
      <c r="AI75" s="6">
        <f t="shared" si="49"/>
        <v>0</v>
      </c>
      <c r="AJ75" s="20">
        <f t="shared" si="50"/>
        <v>0</v>
      </c>
      <c r="AK75" s="6">
        <f t="shared" si="51"/>
        <v>0</v>
      </c>
      <c r="AL75" s="7">
        <f t="shared" si="37"/>
        <v>1.4E-3</v>
      </c>
      <c r="AM75" s="6">
        <f>RANK(AL75,AL61:AL76)</f>
        <v>2</v>
      </c>
      <c r="AN75" s="6">
        <f t="shared" si="52"/>
        <v>0</v>
      </c>
      <c r="AO75" s="6">
        <f t="shared" si="53"/>
        <v>0</v>
      </c>
      <c r="AP75" s="6">
        <f t="shared" si="54"/>
        <v>0</v>
      </c>
      <c r="AR75" t="s">
        <v>12</v>
      </c>
      <c r="AS75">
        <v>9</v>
      </c>
      <c r="AU75" s="1">
        <v>14.1</v>
      </c>
      <c r="AV75">
        <v>33</v>
      </c>
      <c r="AW75" s="1">
        <v>16.899999999999999</v>
      </c>
      <c r="AX75" s="1">
        <v>16.3</v>
      </c>
      <c r="AY75" s="3">
        <v>3</v>
      </c>
      <c r="AZ75" s="4">
        <v>17</v>
      </c>
      <c r="BA75" s="1">
        <v>16.899999999999999</v>
      </c>
      <c r="BB75" s="3">
        <v>4.8</v>
      </c>
      <c r="BC75" s="4">
        <v>4</v>
      </c>
      <c r="BD75" s="1">
        <v>30.1</v>
      </c>
      <c r="BE75" s="9">
        <v>2.0009999999999999</v>
      </c>
      <c r="BF75" s="4">
        <v>10</v>
      </c>
      <c r="BG75" s="1">
        <v>21.7</v>
      </c>
      <c r="BH75" s="4">
        <v>32</v>
      </c>
      <c r="BI75" s="4">
        <v>1.0009999999999999</v>
      </c>
      <c r="BJ75" s="9">
        <v>5.0010000000000003</v>
      </c>
      <c r="BK75" s="9">
        <v>3.0009999999999999</v>
      </c>
      <c r="BL75" s="4">
        <v>10</v>
      </c>
      <c r="BM75" s="4">
        <v>12</v>
      </c>
      <c r="BN75" s="1">
        <v>38.200000000000003</v>
      </c>
      <c r="BO75" s="1">
        <v>34</v>
      </c>
      <c r="BP75" s="1">
        <v>15.4</v>
      </c>
      <c r="BQ75" s="1">
        <v>16.8</v>
      </c>
      <c r="BR75" s="4">
        <v>10</v>
      </c>
      <c r="BS75">
        <v>10</v>
      </c>
      <c r="BW75" t="s">
        <v>117</v>
      </c>
    </row>
    <row r="76" spans="2:75" x14ac:dyDescent="0.35">
      <c r="B76" s="32"/>
      <c r="C76" s="17">
        <f t="shared" si="38"/>
        <v>16</v>
      </c>
      <c r="D76" s="31"/>
      <c r="E76" s="54"/>
      <c r="G76" s="32"/>
      <c r="H76" s="44"/>
      <c r="I76" s="45"/>
      <c r="J76" s="35"/>
      <c r="K76" s="44"/>
      <c r="L76" s="44"/>
      <c r="N76" s="33"/>
      <c r="O76" s="19">
        <f t="shared" si="39"/>
        <v>0</v>
      </c>
      <c r="Q76" s="33"/>
      <c r="R76" s="19">
        <f t="shared" si="40"/>
        <v>0</v>
      </c>
      <c r="T76" s="33"/>
      <c r="U76" s="19">
        <f t="shared" si="41"/>
        <v>0</v>
      </c>
      <c r="W76" s="16">
        <f t="shared" si="42"/>
        <v>0</v>
      </c>
      <c r="Y76" s="52" t="s">
        <v>133</v>
      </c>
      <c r="AA76">
        <v>16</v>
      </c>
      <c r="AB76" s="6" t="b">
        <f t="shared" si="43"/>
        <v>1</v>
      </c>
      <c r="AC76" s="20">
        <f t="shared" si="44"/>
        <v>0</v>
      </c>
      <c r="AD76" s="6">
        <f t="shared" si="45"/>
        <v>0</v>
      </c>
      <c r="AE76" s="7">
        <f t="shared" si="46"/>
        <v>1.5E-3</v>
      </c>
      <c r="AF76" s="6">
        <f>RANK(AE76,AE61:AE76)</f>
        <v>1</v>
      </c>
      <c r="AG76" s="6">
        <f t="shared" si="47"/>
        <v>0</v>
      </c>
      <c r="AH76" s="6">
        <f t="shared" si="48"/>
        <v>0</v>
      </c>
      <c r="AI76" s="6">
        <f t="shared" si="49"/>
        <v>0</v>
      </c>
      <c r="AJ76" s="20">
        <f t="shared" si="50"/>
        <v>0</v>
      </c>
      <c r="AK76" s="6">
        <f t="shared" si="51"/>
        <v>0</v>
      </c>
      <c r="AL76" s="7">
        <f t="shared" si="37"/>
        <v>1.5E-3</v>
      </c>
      <c r="AM76" s="6">
        <f>RANK(AL76,AL61:AL76)</f>
        <v>1</v>
      </c>
      <c r="AN76" s="6">
        <f t="shared" si="52"/>
        <v>0</v>
      </c>
      <c r="AO76" s="6">
        <f t="shared" si="53"/>
        <v>0</v>
      </c>
      <c r="AP76" s="6">
        <f t="shared" si="54"/>
        <v>0</v>
      </c>
      <c r="AR76" t="s">
        <v>13</v>
      </c>
      <c r="AS76">
        <v>10</v>
      </c>
      <c r="AU76" s="1">
        <v>14.7</v>
      </c>
      <c r="AV76">
        <v>34</v>
      </c>
      <c r="AW76" s="1">
        <v>18</v>
      </c>
      <c r="AX76" s="1">
        <v>17</v>
      </c>
      <c r="AY76" s="3">
        <v>3.1</v>
      </c>
      <c r="AZ76" s="4">
        <v>18</v>
      </c>
      <c r="BA76" s="1">
        <v>17.399999999999999</v>
      </c>
      <c r="BB76" s="3">
        <v>4.9000000000000004</v>
      </c>
      <c r="BC76" s="9">
        <v>4.0010000000000003</v>
      </c>
      <c r="BD76" s="1">
        <v>31.9</v>
      </c>
      <c r="BE76" s="9">
        <v>2.0009999999999999</v>
      </c>
      <c r="BF76" s="4"/>
      <c r="BG76" s="1">
        <v>22.6</v>
      </c>
      <c r="BH76" s="4">
        <v>34</v>
      </c>
      <c r="BI76" s="4">
        <v>2</v>
      </c>
      <c r="BJ76" s="9">
        <v>5.0010000000000003</v>
      </c>
      <c r="BK76" s="9">
        <v>3.0009999999999999</v>
      </c>
      <c r="BL76" s="4"/>
      <c r="BM76" s="4">
        <v>13</v>
      </c>
      <c r="BN76" s="1">
        <v>39.4</v>
      </c>
      <c r="BO76" s="1">
        <v>35</v>
      </c>
      <c r="BP76" s="1">
        <v>15.7</v>
      </c>
      <c r="BQ76" s="1">
        <v>17.2</v>
      </c>
      <c r="BR76" s="4"/>
      <c r="BS76">
        <v>11</v>
      </c>
    </row>
    <row r="77" spans="2:75" x14ac:dyDescent="0.35">
      <c r="B77" s="47"/>
      <c r="C77" s="47"/>
      <c r="D77" s="47"/>
      <c r="E77" s="47"/>
      <c r="F77" s="47"/>
      <c r="G77" s="47"/>
      <c r="H77" s="47"/>
      <c r="I77" s="47"/>
      <c r="J77" s="49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Y77" s="52" t="e">
        <f>BE18&amp;" "&amp;TEXT(AN18,"0.00")&amp;":"&amp;TEXT(AU18,"0.00")&amp;" &gt;&gt; Wertung "&amp;AX18&amp;":"&amp;(2-AX18)</f>
        <v>#VALUE!</v>
      </c>
      <c r="AR77" t="s">
        <v>14</v>
      </c>
      <c r="AS77">
        <v>11</v>
      </c>
      <c r="AU77" s="1">
        <v>15.4</v>
      </c>
      <c r="AV77">
        <v>35</v>
      </c>
      <c r="AW77" s="1">
        <v>19</v>
      </c>
      <c r="AX77" s="1">
        <v>17.600000000000001</v>
      </c>
      <c r="AY77" s="3">
        <v>3.2</v>
      </c>
      <c r="AZ77" s="4">
        <v>19</v>
      </c>
      <c r="BA77" s="1">
        <v>17.899999999999999</v>
      </c>
      <c r="BB77" s="3">
        <v>5</v>
      </c>
      <c r="BC77" s="4">
        <v>5</v>
      </c>
      <c r="BD77" s="1">
        <v>33.1</v>
      </c>
      <c r="BE77" s="4">
        <v>3</v>
      </c>
      <c r="BF77" s="4">
        <v>12</v>
      </c>
      <c r="BG77" s="1">
        <v>23.6</v>
      </c>
      <c r="BH77" s="4">
        <v>36</v>
      </c>
      <c r="BI77" s="4">
        <v>2.0009999999999999</v>
      </c>
      <c r="BJ77" s="4">
        <v>6</v>
      </c>
      <c r="BK77" s="4">
        <v>4</v>
      </c>
      <c r="BL77" s="4">
        <v>12</v>
      </c>
      <c r="BM77" s="4">
        <v>14</v>
      </c>
      <c r="BN77" s="1">
        <v>40.6</v>
      </c>
      <c r="BO77" s="1">
        <v>36</v>
      </c>
      <c r="BP77" s="1">
        <v>16.3</v>
      </c>
      <c r="BQ77" s="1">
        <v>17.7</v>
      </c>
      <c r="BR77" s="4">
        <v>12</v>
      </c>
      <c r="BS77">
        <v>12</v>
      </c>
    </row>
    <row r="78" spans="2:75" x14ac:dyDescent="0.35">
      <c r="B78" s="48"/>
      <c r="C78" s="48"/>
      <c r="D78" s="48"/>
      <c r="E78" s="48"/>
      <c r="F78" s="48"/>
      <c r="G78" s="48"/>
      <c r="H78" s="48"/>
      <c r="I78" s="48"/>
      <c r="J78" s="50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Y78" s="52" t="s">
        <v>134</v>
      </c>
      <c r="AR78" t="s">
        <v>15</v>
      </c>
      <c r="AS78">
        <v>12</v>
      </c>
      <c r="AU78" s="1">
        <v>16.100000000000001</v>
      </c>
      <c r="AV78">
        <v>36</v>
      </c>
      <c r="AW78" s="1">
        <v>20</v>
      </c>
      <c r="AX78" s="1">
        <v>18.3</v>
      </c>
      <c r="AY78" s="3">
        <v>3.3</v>
      </c>
      <c r="AZ78" s="4">
        <v>20</v>
      </c>
      <c r="BA78" s="1">
        <v>18.5</v>
      </c>
      <c r="BB78" s="3">
        <v>5.0999999999999996</v>
      </c>
      <c r="BC78" s="4">
        <v>6</v>
      </c>
      <c r="BD78" s="1">
        <v>34.5</v>
      </c>
      <c r="BE78" s="9">
        <v>3.0009999999999999</v>
      </c>
      <c r="BF78" s="4"/>
      <c r="BG78" s="1">
        <v>24.7</v>
      </c>
      <c r="BH78" s="4">
        <v>38</v>
      </c>
      <c r="BI78" s="4">
        <v>2.0009999999999999</v>
      </c>
      <c r="BJ78" s="9">
        <v>6.0010000000000003</v>
      </c>
      <c r="BK78" s="9">
        <v>4.0010000000000003</v>
      </c>
      <c r="BL78" s="4"/>
      <c r="BM78" s="4">
        <v>15</v>
      </c>
      <c r="BN78" s="1">
        <v>41.8</v>
      </c>
      <c r="BO78" s="1">
        <v>37</v>
      </c>
      <c r="BP78" s="1">
        <v>16.8</v>
      </c>
      <c r="BQ78" s="1">
        <v>18.2</v>
      </c>
      <c r="BR78" s="4"/>
      <c r="BS78">
        <v>13</v>
      </c>
    </row>
    <row r="79" spans="2:75" x14ac:dyDescent="0.35">
      <c r="B79" s="2" t="s">
        <v>109</v>
      </c>
      <c r="C79" s="59"/>
      <c r="D79" s="56"/>
      <c r="E79" s="56"/>
      <c r="F79" s="56"/>
      <c r="G79" s="56"/>
      <c r="J79" s="17"/>
      <c r="P79" t="s">
        <v>75</v>
      </c>
      <c r="T79" s="2" t="s">
        <v>76</v>
      </c>
      <c r="Y79" s="52" t="e">
        <f>BE18&amp;" "&amp;TEXT(AH18,"0")&amp;":"&amp;TEXT(AO18,"0")&amp;" Tore / nach Multiplikation mit Anzahl Torschützen ("&amp;AI18&amp;", "&amp;AP18&amp;") "&amp;TEXT(AL18,"0")&amp;":"&amp;TEXT(AS18,"0")&amp;" &gt;&gt; Wertung "&amp;AV18&amp;":"&amp;(2-AV18)</f>
        <v>#VALUE!</v>
      </c>
      <c r="AR79" t="s">
        <v>16</v>
      </c>
      <c r="AS79">
        <v>13</v>
      </c>
      <c r="AU79" s="1">
        <v>16.7</v>
      </c>
      <c r="AV79">
        <v>37</v>
      </c>
      <c r="AW79" s="1">
        <v>20.8</v>
      </c>
      <c r="AX79" s="1">
        <v>19</v>
      </c>
      <c r="AY79" s="3">
        <v>3.4</v>
      </c>
      <c r="AZ79" s="4">
        <v>21</v>
      </c>
      <c r="BA79" s="1">
        <v>19.100000000000001</v>
      </c>
      <c r="BB79" s="3">
        <v>5.2</v>
      </c>
      <c r="BC79" s="4">
        <v>7</v>
      </c>
      <c r="BD79" s="1">
        <v>35.6</v>
      </c>
      <c r="BE79" s="9">
        <v>3.0009999999999999</v>
      </c>
      <c r="BF79" s="4">
        <v>14</v>
      </c>
      <c r="BG79" s="1">
        <v>25.8</v>
      </c>
      <c r="BH79" s="4">
        <v>40</v>
      </c>
      <c r="BI79" s="4">
        <v>2.0009999999999999</v>
      </c>
      <c r="BJ79" s="4">
        <v>7</v>
      </c>
      <c r="BK79" s="9">
        <v>4.0010000000000003</v>
      </c>
      <c r="BL79" s="4">
        <v>14</v>
      </c>
      <c r="BM79" s="4">
        <v>16</v>
      </c>
      <c r="BN79" s="1">
        <v>43.1</v>
      </c>
      <c r="BO79" s="1">
        <v>38</v>
      </c>
      <c r="BP79" s="1">
        <v>17.2</v>
      </c>
      <c r="BQ79" s="1">
        <v>18.8</v>
      </c>
      <c r="BR79" s="4"/>
      <c r="BS79">
        <v>14</v>
      </c>
    </row>
    <row r="80" spans="2:75" x14ac:dyDescent="0.35">
      <c r="J80" s="17"/>
      <c r="N80" s="2" t="s">
        <v>71</v>
      </c>
      <c r="P80">
        <v>10</v>
      </c>
      <c r="Q80" s="17">
        <f>SUM(AI89:AI104)</f>
        <v>0</v>
      </c>
      <c r="R80" s="38">
        <f>ROUND(Q80/P80,2)</f>
        <v>0</v>
      </c>
      <c r="T80">
        <v>10</v>
      </c>
      <c r="U80">
        <f>SUM(AP89:AP104)</f>
        <v>0</v>
      </c>
      <c r="W80" s="3">
        <f t="shared" ref="W80:W81" si="55">ROUND(U80/T80,2)</f>
        <v>0</v>
      </c>
      <c r="Y80" s="52" t="s">
        <v>135</v>
      </c>
      <c r="AR80" t="s">
        <v>17</v>
      </c>
      <c r="AS80">
        <v>14</v>
      </c>
      <c r="AU80" s="1">
        <v>17.399999999999999</v>
      </c>
      <c r="AV80">
        <v>38</v>
      </c>
      <c r="AW80" s="1">
        <v>21.7</v>
      </c>
      <c r="AX80" s="1">
        <v>19.7</v>
      </c>
      <c r="AY80" s="3">
        <v>3.5</v>
      </c>
      <c r="AZ80" s="4">
        <v>22</v>
      </c>
      <c r="BA80" s="1">
        <v>19.7</v>
      </c>
      <c r="BB80" s="3">
        <v>5.4</v>
      </c>
      <c r="BC80" s="4">
        <v>8</v>
      </c>
      <c r="BD80" s="1">
        <v>37</v>
      </c>
      <c r="BE80" s="4">
        <v>4</v>
      </c>
      <c r="BF80" s="4"/>
      <c r="BG80" s="1">
        <v>27</v>
      </c>
      <c r="BH80" s="4">
        <v>42</v>
      </c>
      <c r="BI80" s="4">
        <v>2.0009999999999999</v>
      </c>
      <c r="BJ80" s="9">
        <v>7.0010000000000003</v>
      </c>
      <c r="BK80" s="4">
        <v>5</v>
      </c>
      <c r="BL80" s="4"/>
      <c r="BM80" s="4">
        <v>17</v>
      </c>
      <c r="BN80" s="1">
        <v>44.4</v>
      </c>
      <c r="BO80" s="1">
        <v>39</v>
      </c>
      <c r="BP80" s="1">
        <v>17.600000000000001</v>
      </c>
      <c r="BQ80" s="1">
        <v>19.3</v>
      </c>
      <c r="BR80" s="4"/>
      <c r="BS80">
        <v>15</v>
      </c>
    </row>
    <row r="81" spans="2:71" x14ac:dyDescent="0.35">
      <c r="H81" s="17">
        <f>SUM(H89:H104)</f>
        <v>0</v>
      </c>
      <c r="I81" s="17">
        <f>SUM(I89:I104)</f>
        <v>0</v>
      </c>
      <c r="J81" s="17"/>
      <c r="K81" s="17">
        <f>SUM(K89:K104)</f>
        <v>0</v>
      </c>
      <c r="L81" s="17">
        <f>SUM(L89:L104)</f>
        <v>0</v>
      </c>
      <c r="N81" s="2" t="s">
        <v>72</v>
      </c>
      <c r="P81">
        <v>9</v>
      </c>
      <c r="Q81" s="17">
        <f>SUM(AH89:AH104)</f>
        <v>0</v>
      </c>
      <c r="R81" s="38">
        <f>ROUND(Q81/P81,2)</f>
        <v>0</v>
      </c>
      <c r="T81">
        <v>9</v>
      </c>
      <c r="U81">
        <f>SUM(AO89:AO104)</f>
        <v>0</v>
      </c>
      <c r="W81" s="3">
        <f t="shared" si="55"/>
        <v>0</v>
      </c>
      <c r="Y81" s="52" t="e">
        <f>BE18&amp;" "&amp;TEXT(AJ18,"0")&amp;":"&amp;TEXT(AQ18,"0")&amp;" Tore / nach Multiplikation mit Anzahl Torschützen ("&amp;AK18&amp;", "&amp;AR18&amp;") "&amp;TEXT(AM18,"0")&amp;":"&amp;TEXT(AT18,"0")&amp;" &gt;&gt; Wertung "&amp;AW18&amp;":"&amp;(2-AW18)</f>
        <v>#VALUE!</v>
      </c>
      <c r="AB81" t="s">
        <v>91</v>
      </c>
      <c r="AE81" t="s">
        <v>92</v>
      </c>
      <c r="AH81" t="s">
        <v>93</v>
      </c>
      <c r="AR81" t="s">
        <v>18</v>
      </c>
      <c r="AS81">
        <v>15</v>
      </c>
      <c r="AU81" s="1">
        <v>18.100000000000001</v>
      </c>
      <c r="AV81">
        <v>39</v>
      </c>
      <c r="AW81" s="1">
        <v>22.6</v>
      </c>
      <c r="AX81" s="1">
        <v>20.399999999999999</v>
      </c>
      <c r="AY81" s="3">
        <v>3.6</v>
      </c>
      <c r="AZ81" s="4">
        <v>23</v>
      </c>
      <c r="BA81" s="1">
        <v>20.399999999999999</v>
      </c>
      <c r="BB81" s="3">
        <v>5.5</v>
      </c>
      <c r="BC81" s="4">
        <v>9</v>
      </c>
      <c r="BD81" s="1">
        <v>38.299999999999997</v>
      </c>
      <c r="BE81" s="9">
        <v>4.0010000000000003</v>
      </c>
      <c r="BF81" s="4">
        <v>16</v>
      </c>
      <c r="BG81" s="1">
        <v>28.2</v>
      </c>
      <c r="BH81" s="4">
        <v>43</v>
      </c>
      <c r="BI81" s="4">
        <v>3</v>
      </c>
      <c r="BJ81" s="4">
        <v>8</v>
      </c>
      <c r="BK81" s="9">
        <v>5.0010000000000003</v>
      </c>
      <c r="BL81" s="4">
        <v>16</v>
      </c>
      <c r="BM81" s="4">
        <v>18</v>
      </c>
      <c r="BN81" s="1">
        <v>45.6</v>
      </c>
      <c r="BO81" s="1">
        <v>40</v>
      </c>
      <c r="BP81" s="1">
        <v>18.2</v>
      </c>
      <c r="BQ81" s="1">
        <v>19.899999999999999</v>
      </c>
      <c r="BR81" s="4">
        <v>16</v>
      </c>
      <c r="BS81">
        <v>16</v>
      </c>
    </row>
    <row r="82" spans="2:71" x14ac:dyDescent="0.35">
      <c r="H82" s="17">
        <f>COUNTA(H89:H104)</f>
        <v>0</v>
      </c>
      <c r="I82" s="17">
        <f>COUNTA(I89:I104)</f>
        <v>0</v>
      </c>
      <c r="J82" s="17"/>
      <c r="K82" s="17">
        <f>COUNTA(K89:K104)</f>
        <v>0</v>
      </c>
      <c r="L82" s="17">
        <f>COUNTA(L89:L104)</f>
        <v>0</v>
      </c>
      <c r="N82" s="2" t="s">
        <v>73</v>
      </c>
      <c r="P82">
        <v>8</v>
      </c>
      <c r="Q82" s="17">
        <f>SUM(AG89:AG104)</f>
        <v>0</v>
      </c>
      <c r="R82" s="38">
        <f>ROUND(Q82/P82,2)</f>
        <v>0</v>
      </c>
      <c r="T82">
        <v>8</v>
      </c>
      <c r="U82">
        <f>SUM(AN89:AN104)</f>
        <v>0</v>
      </c>
      <c r="W82" s="3">
        <f>ROUND(U82/T82,2)</f>
        <v>0</v>
      </c>
      <c r="Y82" s="52" t="e">
        <f>"Total: "&amp;BE18&amp;" "&amp;AY18&amp;":"&amp;(6-AY18)</f>
        <v>#VALUE!</v>
      </c>
      <c r="AA82" t="s">
        <v>75</v>
      </c>
      <c r="AB82" s="17">
        <f>H83</f>
        <v>0</v>
      </c>
      <c r="AC82" s="17">
        <f>H81</f>
        <v>0</v>
      </c>
      <c r="AD82" s="17">
        <f>H82</f>
        <v>0</v>
      </c>
      <c r="AE82" s="17">
        <f>I83</f>
        <v>0</v>
      </c>
      <c r="AF82" s="17">
        <f>I81</f>
        <v>0</v>
      </c>
      <c r="AG82" s="17">
        <f>I82</f>
        <v>0</v>
      </c>
      <c r="AH82" s="3">
        <f>R83</f>
        <v>0</v>
      </c>
      <c r="AR82" t="s">
        <v>19</v>
      </c>
      <c r="AS82">
        <v>16</v>
      </c>
      <c r="AU82" s="1">
        <v>18.8</v>
      </c>
      <c r="AV82">
        <v>41</v>
      </c>
      <c r="AW82" s="1">
        <v>23.4</v>
      </c>
      <c r="AX82" s="1">
        <v>21.1</v>
      </c>
      <c r="AY82" s="3">
        <v>3.7</v>
      </c>
      <c r="AZ82" s="4">
        <v>24</v>
      </c>
      <c r="BA82" s="1">
        <v>21</v>
      </c>
      <c r="BB82" s="3">
        <v>5.6</v>
      </c>
      <c r="BC82" s="4">
        <v>10</v>
      </c>
      <c r="BD82" s="1">
        <v>39.700000000000003</v>
      </c>
      <c r="BE82" s="4">
        <v>5</v>
      </c>
      <c r="BF82" s="4"/>
      <c r="BG82" s="1">
        <v>29.6</v>
      </c>
      <c r="BH82" s="4">
        <v>45</v>
      </c>
      <c r="BI82" s="4">
        <v>3.0009999999999999</v>
      </c>
      <c r="BJ82" s="9">
        <v>8.0009999999999994</v>
      </c>
      <c r="BK82" s="9">
        <v>5.0010000000000003</v>
      </c>
      <c r="BL82" s="4"/>
      <c r="BM82" s="4">
        <v>19</v>
      </c>
      <c r="BN82" s="1">
        <v>47</v>
      </c>
      <c r="BO82" s="1">
        <v>41</v>
      </c>
      <c r="BP82" s="1">
        <v>19.100000000000001</v>
      </c>
      <c r="BQ82" s="1">
        <v>20.5</v>
      </c>
      <c r="BR82" s="4">
        <v>17</v>
      </c>
      <c r="BS82">
        <v>17</v>
      </c>
    </row>
    <row r="83" spans="2:71" x14ac:dyDescent="0.35">
      <c r="D83" s="23"/>
      <c r="E83" s="23" t="s">
        <v>79</v>
      </c>
      <c r="F83" s="23"/>
      <c r="G83" s="23"/>
      <c r="H83" s="24">
        <f>H81*H82</f>
        <v>0</v>
      </c>
      <c r="I83" s="24">
        <f>I81*I82</f>
        <v>0</v>
      </c>
      <c r="J83" s="24"/>
      <c r="K83" s="24">
        <f>K81*K82</f>
        <v>0</v>
      </c>
      <c r="L83" s="24">
        <f>L81*L82</f>
        <v>0</v>
      </c>
      <c r="M83" s="25"/>
      <c r="N83" s="23" t="s">
        <v>65</v>
      </c>
      <c r="O83" s="26"/>
      <c r="P83" s="26">
        <f>SUM(AC89:AC104)</f>
        <v>0</v>
      </c>
      <c r="Q83" s="24">
        <f>SUM(AD89:AD104)</f>
        <v>0</v>
      </c>
      <c r="R83" s="39">
        <f>IF(P83=0,0,ROUND(Q83/P83,2))</f>
        <v>0</v>
      </c>
      <c r="S83" s="25"/>
      <c r="T83" s="26">
        <f>SUM(AJ89:AJ104)</f>
        <v>0</v>
      </c>
      <c r="U83" s="26">
        <f>SUM(AK89:AK104)</f>
        <v>0</v>
      </c>
      <c r="V83" s="25"/>
      <c r="W83" s="39">
        <f>IF(T83=0,0,ROUND(U83/T83,2))</f>
        <v>0</v>
      </c>
      <c r="AA83" t="s">
        <v>76</v>
      </c>
      <c r="AB83" s="17">
        <f>K83</f>
        <v>0</v>
      </c>
      <c r="AC83" s="17">
        <f>K81</f>
        <v>0</v>
      </c>
      <c r="AD83" s="17">
        <f>K82</f>
        <v>0</v>
      </c>
      <c r="AE83" s="17">
        <f>L83</f>
        <v>0</v>
      </c>
      <c r="AF83" s="17">
        <f>L81</f>
        <v>0</v>
      </c>
      <c r="AG83" s="17">
        <f>L82</f>
        <v>0</v>
      </c>
      <c r="AH83" s="3">
        <f>W83</f>
        <v>0</v>
      </c>
      <c r="AR83" t="s">
        <v>20</v>
      </c>
      <c r="AS83">
        <v>17</v>
      </c>
      <c r="AU83" s="1">
        <v>19.600000000000001</v>
      </c>
      <c r="AV83">
        <v>43</v>
      </c>
      <c r="AW83" s="1">
        <v>24.3</v>
      </c>
      <c r="AX83" s="1">
        <v>21.9</v>
      </c>
      <c r="AY83" s="3">
        <v>3.8</v>
      </c>
      <c r="AZ83" s="4">
        <v>25</v>
      </c>
      <c r="BA83" s="1">
        <v>21.7</v>
      </c>
      <c r="BB83" s="3">
        <v>5.7</v>
      </c>
      <c r="BC83" s="4">
        <v>11</v>
      </c>
      <c r="BD83" s="1">
        <v>41.1</v>
      </c>
      <c r="BE83" s="9">
        <v>5.0010000000000003</v>
      </c>
      <c r="BF83" s="4">
        <v>18</v>
      </c>
      <c r="BG83" s="1">
        <v>31</v>
      </c>
      <c r="BH83" s="4">
        <v>47</v>
      </c>
      <c r="BI83" s="4">
        <v>3.0009999999999999</v>
      </c>
      <c r="BJ83" s="4">
        <v>9</v>
      </c>
      <c r="BK83" s="4">
        <v>6</v>
      </c>
      <c r="BL83" s="4">
        <v>18</v>
      </c>
      <c r="BM83" s="4">
        <v>20</v>
      </c>
      <c r="BN83" s="1">
        <v>48.3</v>
      </c>
      <c r="BO83" s="1">
        <v>42</v>
      </c>
      <c r="BP83" s="1">
        <v>20.5</v>
      </c>
      <c r="BQ83" s="1">
        <v>21.1</v>
      </c>
      <c r="BR83" s="4"/>
      <c r="BS83">
        <v>18</v>
      </c>
    </row>
    <row r="84" spans="2:71" ht="5" customHeight="1" x14ac:dyDescent="0.35">
      <c r="J84" s="17"/>
      <c r="AR84" t="s">
        <v>21</v>
      </c>
      <c r="AS84">
        <v>18</v>
      </c>
      <c r="AU84" s="1">
        <v>20.399999999999999</v>
      </c>
      <c r="AV84">
        <v>45</v>
      </c>
      <c r="AW84" s="1">
        <v>25</v>
      </c>
      <c r="AX84" s="1">
        <v>22.6</v>
      </c>
      <c r="AY84" s="3">
        <v>3.9</v>
      </c>
      <c r="AZ84" s="4">
        <v>26</v>
      </c>
      <c r="BA84" s="1">
        <v>22.5</v>
      </c>
      <c r="BB84" s="3">
        <v>5.8</v>
      </c>
      <c r="BC84" s="4">
        <v>12</v>
      </c>
      <c r="BD84" s="1">
        <v>42.5</v>
      </c>
      <c r="BE84" s="9">
        <v>5.0010000000000003</v>
      </c>
      <c r="BF84" s="4"/>
      <c r="BG84" s="1">
        <v>32.4</v>
      </c>
      <c r="BH84" s="4">
        <v>49</v>
      </c>
      <c r="BI84" s="4">
        <v>3.0009999999999999</v>
      </c>
      <c r="BJ84" s="9">
        <v>9.0009999999999994</v>
      </c>
      <c r="BK84" s="9">
        <v>6.0010000000000003</v>
      </c>
      <c r="BL84" s="4"/>
      <c r="BM84" s="4">
        <v>21</v>
      </c>
      <c r="BN84" s="1">
        <v>49.7</v>
      </c>
      <c r="BO84" s="1">
        <v>43</v>
      </c>
      <c r="BP84" s="1">
        <v>21.2</v>
      </c>
      <c r="BQ84" s="1">
        <v>21.8</v>
      </c>
      <c r="BR84" s="4"/>
      <c r="BS84">
        <v>19</v>
      </c>
    </row>
    <row r="85" spans="2:71" x14ac:dyDescent="0.35">
      <c r="B85" s="16" t="s">
        <v>62</v>
      </c>
      <c r="C85" s="16"/>
      <c r="D85" s="16" t="s">
        <v>0</v>
      </c>
      <c r="E85" s="16"/>
      <c r="F85" s="16"/>
      <c r="G85" s="16" t="s">
        <v>74</v>
      </c>
      <c r="J85" s="17"/>
      <c r="N85" s="16" t="s">
        <v>1</v>
      </c>
      <c r="O85" s="19"/>
      <c r="P85" s="21"/>
      <c r="Q85" s="16" t="s">
        <v>2</v>
      </c>
      <c r="R85" s="19"/>
      <c r="S85" s="21"/>
      <c r="T85" s="16" t="s">
        <v>3</v>
      </c>
      <c r="U85" s="17"/>
      <c r="V85" s="17"/>
      <c r="Y85" t="str">
        <f>TRIM(B19)&amp;": "&amp;BE19</f>
        <v xml:space="preserve">Spiel 9: </v>
      </c>
      <c r="AR85" t="s">
        <v>22</v>
      </c>
      <c r="AS85">
        <v>19</v>
      </c>
      <c r="AU85" s="1">
        <v>21.1</v>
      </c>
      <c r="AV85">
        <v>47</v>
      </c>
      <c r="AW85" s="1">
        <v>25.8</v>
      </c>
      <c r="AX85" s="1">
        <v>23.3</v>
      </c>
      <c r="AY85" s="3">
        <v>4.0999999999999996</v>
      </c>
      <c r="AZ85" s="4">
        <v>27</v>
      </c>
      <c r="BA85" s="1">
        <v>23.2</v>
      </c>
      <c r="BB85" s="3">
        <v>5.9</v>
      </c>
      <c r="BC85" s="4">
        <v>13</v>
      </c>
      <c r="BD85" s="1">
        <v>44</v>
      </c>
      <c r="BE85" s="4">
        <v>6</v>
      </c>
      <c r="BF85" s="4">
        <v>20</v>
      </c>
      <c r="BG85" s="1">
        <v>34</v>
      </c>
      <c r="BH85" s="4">
        <v>50</v>
      </c>
      <c r="BI85" s="4">
        <v>4</v>
      </c>
      <c r="BJ85" s="9">
        <v>9.0009999999999994</v>
      </c>
      <c r="BK85" s="9">
        <v>6.0010000000000003</v>
      </c>
      <c r="BL85" s="4">
        <v>20</v>
      </c>
      <c r="BM85" s="4">
        <v>23</v>
      </c>
      <c r="BN85" s="1">
        <v>52.1</v>
      </c>
      <c r="BO85" s="1">
        <v>44</v>
      </c>
      <c r="BP85" s="1">
        <v>21.6</v>
      </c>
      <c r="BQ85" s="1">
        <v>22.4</v>
      </c>
      <c r="BR85" s="4"/>
      <c r="BS85">
        <v>20</v>
      </c>
    </row>
    <row r="86" spans="2:71" x14ac:dyDescent="0.35">
      <c r="B86" s="6" t="s">
        <v>85</v>
      </c>
      <c r="G86" t="s">
        <v>75</v>
      </c>
      <c r="J86" t="s">
        <v>76</v>
      </c>
      <c r="N86" s="28" t="str">
        <f>$I$7</f>
        <v>Balancieren</v>
      </c>
      <c r="O86" s="29"/>
      <c r="P86" s="29"/>
      <c r="Q86" s="28" t="str">
        <f>$I$8</f>
        <v>Ballkoordination Bank</v>
      </c>
      <c r="R86" s="29"/>
      <c r="S86" s="29"/>
      <c r="T86" s="28" t="str">
        <f>$I$9</f>
        <v>Hockwende mit Ball</v>
      </c>
      <c r="Y86" s="52" t="s">
        <v>133</v>
      </c>
      <c r="AC86" t="s">
        <v>75</v>
      </c>
      <c r="AK86" t="s">
        <v>76</v>
      </c>
      <c r="AR86" t="s">
        <v>23</v>
      </c>
      <c r="AS86">
        <v>20</v>
      </c>
      <c r="AU86" s="1">
        <v>21.9</v>
      </c>
      <c r="AV86">
        <v>48</v>
      </c>
      <c r="AW86" s="1">
        <v>26.5</v>
      </c>
      <c r="AX86" s="1">
        <v>24.1</v>
      </c>
      <c r="AY86" s="3">
        <v>4.2</v>
      </c>
      <c r="AZ86" s="4">
        <v>28</v>
      </c>
      <c r="BA86" s="1">
        <v>24</v>
      </c>
      <c r="BB86" s="3">
        <v>6</v>
      </c>
      <c r="BC86" s="4">
        <v>14</v>
      </c>
      <c r="BD86" s="1">
        <v>45.6</v>
      </c>
      <c r="BE86" s="9">
        <v>6.0010000000000003</v>
      </c>
      <c r="BF86" s="4"/>
      <c r="BG86" s="1">
        <v>35.6</v>
      </c>
      <c r="BH86" s="4">
        <v>53</v>
      </c>
      <c r="BI86" s="4">
        <v>4.0010000000000003</v>
      </c>
      <c r="BJ86" s="4">
        <v>10</v>
      </c>
      <c r="BK86" s="4">
        <v>7</v>
      </c>
      <c r="BL86" s="4"/>
      <c r="BM86" s="4">
        <v>24</v>
      </c>
      <c r="BN86" s="1">
        <v>56.4</v>
      </c>
      <c r="BO86" s="1">
        <v>45</v>
      </c>
      <c r="BP86" s="1">
        <v>22.1</v>
      </c>
      <c r="BQ86" s="1">
        <v>23.1</v>
      </c>
      <c r="BR86" s="4"/>
      <c r="BS86">
        <v>21</v>
      </c>
    </row>
    <row r="87" spans="2:71" x14ac:dyDescent="0.35">
      <c r="G87" s="17" t="s">
        <v>87</v>
      </c>
      <c r="H87" s="17" t="s">
        <v>77</v>
      </c>
      <c r="I87" s="17" t="s">
        <v>78</v>
      </c>
      <c r="J87" s="17" t="s">
        <v>87</v>
      </c>
      <c r="K87" s="17" t="s">
        <v>77</v>
      </c>
      <c r="L87" s="17" t="s">
        <v>78</v>
      </c>
      <c r="N87" s="40" t="str">
        <f>N$31</f>
        <v>Zeit (sec)</v>
      </c>
      <c r="O87" t="s">
        <v>4</v>
      </c>
      <c r="Q87" s="40" t="str">
        <f>Q$31</f>
        <v>Zeit (sec)</v>
      </c>
      <c r="R87" t="s">
        <v>4</v>
      </c>
      <c r="T87" s="40" t="str">
        <f>T$31</f>
        <v>Anzahl</v>
      </c>
      <c r="U87" t="s">
        <v>4</v>
      </c>
      <c r="W87" t="s">
        <v>4</v>
      </c>
      <c r="Y87" s="52" t="e">
        <f>BE19&amp;" "&amp;TEXT(AN19,"0.00")&amp;":"&amp;TEXT(AU19,"0.00")&amp;" &gt;&gt; Wertung "&amp;AX19&amp;":"&amp;(2-AX19)</f>
        <v>#VALUE!</v>
      </c>
      <c r="AA87" t="s">
        <v>63</v>
      </c>
      <c r="AB87" t="s">
        <v>64</v>
      </c>
      <c r="AC87" t="s">
        <v>89</v>
      </c>
      <c r="AD87" t="s">
        <v>88</v>
      </c>
      <c r="AE87" t="s">
        <v>67</v>
      </c>
      <c r="AF87" t="s">
        <v>66</v>
      </c>
      <c r="AG87" t="s">
        <v>68</v>
      </c>
      <c r="AH87" t="s">
        <v>69</v>
      </c>
      <c r="AI87" t="s">
        <v>70</v>
      </c>
      <c r="AJ87" t="s">
        <v>90</v>
      </c>
      <c r="AK87" t="s">
        <v>88</v>
      </c>
      <c r="AL87" t="s">
        <v>67</v>
      </c>
      <c r="AM87" t="s">
        <v>66</v>
      </c>
      <c r="AN87" t="s">
        <v>68</v>
      </c>
      <c r="AO87" t="s">
        <v>69</v>
      </c>
      <c r="AP87" t="s">
        <v>70</v>
      </c>
      <c r="AR87" t="s">
        <v>24</v>
      </c>
      <c r="AS87">
        <v>21</v>
      </c>
      <c r="AU87" s="1">
        <v>22.7</v>
      </c>
      <c r="AV87">
        <v>50</v>
      </c>
      <c r="AW87" s="1">
        <v>27.2</v>
      </c>
      <c r="AX87" s="1">
        <v>24.9</v>
      </c>
      <c r="AY87" s="3">
        <v>4.4000000000000004</v>
      </c>
      <c r="AZ87" s="4">
        <v>29</v>
      </c>
      <c r="BA87" s="1">
        <v>24.8</v>
      </c>
      <c r="BB87" s="3">
        <v>6.1</v>
      </c>
      <c r="BC87" s="4">
        <v>15</v>
      </c>
      <c r="BD87" s="1">
        <v>48.4</v>
      </c>
      <c r="BE87" s="4">
        <v>7</v>
      </c>
      <c r="BF87" s="4">
        <v>22</v>
      </c>
      <c r="BG87" s="1">
        <v>37.299999999999997</v>
      </c>
      <c r="BH87" s="4">
        <v>54</v>
      </c>
      <c r="BI87" s="4">
        <v>4.0010000000000003</v>
      </c>
      <c r="BJ87" s="9">
        <v>10.000999999999999</v>
      </c>
      <c r="BK87" s="9">
        <v>7.0010000000000003</v>
      </c>
      <c r="BL87" s="4">
        <v>22</v>
      </c>
      <c r="BM87" s="4">
        <v>25</v>
      </c>
      <c r="BN87" s="1">
        <v>60.9</v>
      </c>
      <c r="BO87" s="1">
        <v>46</v>
      </c>
      <c r="BP87" s="1">
        <v>23.4</v>
      </c>
      <c r="BQ87" s="1">
        <v>24.1</v>
      </c>
      <c r="BR87" s="4"/>
      <c r="BS87">
        <v>22</v>
      </c>
    </row>
    <row r="88" spans="2:71" ht="5" customHeight="1" x14ac:dyDescent="0.35">
      <c r="J88" s="17"/>
      <c r="Y88" s="52" t="s">
        <v>134</v>
      </c>
      <c r="AR88" t="s">
        <v>25</v>
      </c>
      <c r="AS88">
        <v>22</v>
      </c>
      <c r="AU88" s="1">
        <v>23.6</v>
      </c>
      <c r="AV88">
        <v>52</v>
      </c>
      <c r="AW88" s="1">
        <v>27.9</v>
      </c>
      <c r="AX88" s="1">
        <v>25.7</v>
      </c>
      <c r="AY88" s="3">
        <v>4.5</v>
      </c>
      <c r="AZ88" s="4">
        <v>30</v>
      </c>
      <c r="BA88" s="1">
        <v>25.7</v>
      </c>
      <c r="BB88" s="3">
        <v>6.3</v>
      </c>
      <c r="BC88" s="4">
        <v>17</v>
      </c>
      <c r="BD88" s="1">
        <v>51.1</v>
      </c>
      <c r="BE88" s="9">
        <v>7.0010000000000003</v>
      </c>
      <c r="BF88" s="4"/>
      <c r="BG88" s="1">
        <v>39</v>
      </c>
      <c r="BH88" s="4">
        <v>57</v>
      </c>
      <c r="BI88" s="4">
        <v>4.0010000000000003</v>
      </c>
      <c r="BJ88" s="9">
        <v>10.000999999999999</v>
      </c>
      <c r="BK88" s="9">
        <v>7.0010000000000003</v>
      </c>
      <c r="BL88" s="4"/>
      <c r="BM88" s="4">
        <v>27</v>
      </c>
      <c r="BN88" s="1">
        <v>65.400000000000006</v>
      </c>
      <c r="BO88" s="1">
        <v>47</v>
      </c>
      <c r="BP88" s="1">
        <v>24.6</v>
      </c>
      <c r="BQ88" s="1">
        <v>25.4</v>
      </c>
      <c r="BR88" s="4"/>
      <c r="BS88">
        <v>23</v>
      </c>
    </row>
    <row r="89" spans="2:71" x14ac:dyDescent="0.35">
      <c r="B89" s="32"/>
      <c r="C89" s="17">
        <f>IF(B89="",AA89,B89)</f>
        <v>1</v>
      </c>
      <c r="D89" s="31"/>
      <c r="E89" s="54"/>
      <c r="G89" s="32"/>
      <c r="H89" s="44"/>
      <c r="I89" s="45"/>
      <c r="J89" s="35"/>
      <c r="K89" s="44"/>
      <c r="L89" s="44"/>
      <c r="N89" s="33"/>
      <c r="O89" s="19">
        <f>IF(N89=0,0,IF($AU$29,24,0)+IF($AU$29,-1,1)*VLOOKUP(N89+$AU$31,AU$33:AX$57,4,TRUE))</f>
        <v>0</v>
      </c>
      <c r="Q89" s="33"/>
      <c r="R89" s="19">
        <f>IF(Q89=0,0,IF($AV$29,24,0)+IF($AV$29,-1,1)*VLOOKUP(Q89+$AV$31,AV$33:AX$57,3,TRUE))</f>
        <v>0</v>
      </c>
      <c r="T89" s="33"/>
      <c r="U89" s="19">
        <f>IF(T89=0,0,IF($AW$29,24,0)+IF($AW$29,-1,1)*VLOOKUP(T89+$AW$31,AW$33:AX$57,2,TRUE))</f>
        <v>0</v>
      </c>
      <c r="W89" s="16">
        <f>IF(AB89=0,0,O89+R89+U89)</f>
        <v>0</v>
      </c>
      <c r="Y89" s="52" t="e">
        <f>BE19&amp;" "&amp;TEXT(AH19,"0")&amp;":"&amp;TEXT(AO19,"0")&amp;" Tore / nach Multiplikation mit Anzahl Torschützen ("&amp;AI19&amp;", "&amp;AP19&amp;") "&amp;TEXT(AL19,"0")&amp;":"&amp;TEXT(AS19,"0")&amp;" &gt;&gt; Wertung "&amp;AV19&amp;":"&amp;(2-AV19)</f>
        <v>#VALUE!</v>
      </c>
      <c r="AA89">
        <v>1</v>
      </c>
      <c r="AB89" s="6" t="b">
        <f>OR(C89=0,AND(D89="",N89=0,Q89=0,T89=0))</f>
        <v>1</v>
      </c>
      <c r="AC89" s="20">
        <f>1-OR(G89="n",AB89)</f>
        <v>0</v>
      </c>
      <c r="AD89" s="6">
        <f>IF(AC89=1,$W89,0)</f>
        <v>0</v>
      </c>
      <c r="AE89" s="7">
        <f>AD89+($AA89-1)*0.0001</f>
        <v>0</v>
      </c>
      <c r="AF89" s="6">
        <f>RANK(AE89,AE89:AE104)</f>
        <v>16</v>
      </c>
      <c r="AG89" s="6">
        <f>IF($AF89&lt;=8,$W89,0)</f>
        <v>0</v>
      </c>
      <c r="AH89" s="6">
        <f>IF($AF89&lt;=9,$W89,0)</f>
        <v>0</v>
      </c>
      <c r="AI89" s="6">
        <f>IF($AF89&lt;=10,$W89,0)</f>
        <v>0</v>
      </c>
      <c r="AJ89" s="20">
        <f>1-OR(J89="n",AB89)</f>
        <v>0</v>
      </c>
      <c r="AK89" s="6">
        <f>IF(AJ89=1,$W89,0)</f>
        <v>0</v>
      </c>
      <c r="AL89" s="7">
        <f t="shared" ref="AL89:AL104" si="56">AK89+($AA89-1)*0.0001</f>
        <v>0</v>
      </c>
      <c r="AM89" s="6">
        <f>RANK(AL89,AL89:AL104)</f>
        <v>16</v>
      </c>
      <c r="AN89" s="6">
        <f>IF($AM89&lt;=8,$AK89,0)</f>
        <v>0</v>
      </c>
      <c r="AO89" s="6">
        <f>IF($AM89&lt;=9,$AK89,0)</f>
        <v>0</v>
      </c>
      <c r="AP89" s="6">
        <f>IF($AM89&lt;=10,$AK89,0)</f>
        <v>0</v>
      </c>
      <c r="AR89" t="s">
        <v>26</v>
      </c>
      <c r="AS89">
        <v>23</v>
      </c>
      <c r="AU89" s="1">
        <v>24.4</v>
      </c>
      <c r="AV89">
        <v>54</v>
      </c>
      <c r="AW89" s="1">
        <v>28.5</v>
      </c>
      <c r="AX89" s="1">
        <v>26.5</v>
      </c>
      <c r="AY89" s="3">
        <v>4.7</v>
      </c>
      <c r="AZ89" s="4">
        <v>32</v>
      </c>
      <c r="BA89" s="1">
        <v>26.6</v>
      </c>
      <c r="BB89" s="3">
        <v>6.5</v>
      </c>
      <c r="BC89" s="4">
        <v>18</v>
      </c>
      <c r="BD89" s="1">
        <v>53.2</v>
      </c>
      <c r="BE89" s="4">
        <v>8</v>
      </c>
      <c r="BF89" s="4">
        <v>24</v>
      </c>
      <c r="BG89" s="1">
        <v>40.799999999999997</v>
      </c>
      <c r="BH89" s="4">
        <v>60</v>
      </c>
      <c r="BI89" s="4">
        <v>5</v>
      </c>
      <c r="BJ89" s="4">
        <v>11</v>
      </c>
      <c r="BK89" s="4">
        <v>8</v>
      </c>
      <c r="BL89" s="4">
        <v>24</v>
      </c>
      <c r="BM89" s="4">
        <v>30</v>
      </c>
      <c r="BN89" s="1">
        <v>70.900000000000006</v>
      </c>
      <c r="BO89" s="1">
        <v>48</v>
      </c>
      <c r="BP89" s="1">
        <v>27.3</v>
      </c>
      <c r="BQ89" s="1">
        <v>26.7</v>
      </c>
      <c r="BR89" s="4">
        <v>24</v>
      </c>
      <c r="BS89">
        <v>24</v>
      </c>
    </row>
    <row r="90" spans="2:71" x14ac:dyDescent="0.35">
      <c r="B90" s="32"/>
      <c r="C90" s="17">
        <f t="shared" ref="C90:C104" si="57">IF(B90="",AA90,B90)</f>
        <v>2</v>
      </c>
      <c r="D90" s="31"/>
      <c r="E90" s="54"/>
      <c r="G90" s="32"/>
      <c r="H90" s="44"/>
      <c r="I90" s="45"/>
      <c r="J90" s="35"/>
      <c r="K90" s="44"/>
      <c r="L90" s="44"/>
      <c r="N90" s="33"/>
      <c r="O90" s="19">
        <f t="shared" ref="O90:O104" si="58">IF(N90=0,0,IF($AU$29,24,0)+IF($AU$29,-1,1)*VLOOKUP(N90+$AU$31,AU$33:AX$57,4,TRUE))</f>
        <v>0</v>
      </c>
      <c r="Q90" s="33"/>
      <c r="R90" s="19">
        <f t="shared" ref="R90:R104" si="59">IF(Q90=0,0,IF($AV$29,24,0)+IF($AV$29,-1,1)*VLOOKUP(Q90+$AV$31,AV$33:AX$57,3,TRUE))</f>
        <v>0</v>
      </c>
      <c r="T90" s="33"/>
      <c r="U90" s="19">
        <f t="shared" ref="U90:U104" si="60">IF(T90=0,0,IF($AW$29,24,0)+IF($AW$29,-1,1)*VLOOKUP(T90+$AW$31,AW$33:AX$57,2,TRUE))</f>
        <v>0</v>
      </c>
      <c r="W90" s="16">
        <f t="shared" ref="W90:W104" si="61">IF(AB90=0,0,O90+R90+U90)</f>
        <v>0</v>
      </c>
      <c r="Y90" s="52" t="s">
        <v>135</v>
      </c>
      <c r="AA90">
        <v>2</v>
      </c>
      <c r="AB90" s="6" t="b">
        <f t="shared" ref="AB90:AB104" si="62">OR(C90=0,AND(D90="",N90=0,Q90=0,T90=0))</f>
        <v>1</v>
      </c>
      <c r="AC90" s="20">
        <f t="shared" ref="AC90:AC104" si="63">1-OR(G90="n",AB90)</f>
        <v>0</v>
      </c>
      <c r="AD90" s="6">
        <f t="shared" ref="AD90:AD104" si="64">IF(AC90=1,W90,0)</f>
        <v>0</v>
      </c>
      <c r="AE90" s="7">
        <f t="shared" ref="AE90:AE104" si="65">AD90+(AA90-1)*0.0001</f>
        <v>1E-4</v>
      </c>
      <c r="AF90" s="6">
        <f>RANK(AE90,AE89:AE104)</f>
        <v>15</v>
      </c>
      <c r="AG90" s="6">
        <f t="shared" ref="AG90:AG104" si="66">IF($AF90&lt;=8,$W90,0)</f>
        <v>0</v>
      </c>
      <c r="AH90" s="6">
        <f t="shared" ref="AH90:AH104" si="67">IF($AF90&lt;=9,$W90,0)</f>
        <v>0</v>
      </c>
      <c r="AI90" s="6">
        <f t="shared" ref="AI90:AI104" si="68">IF($AF90&lt;=10,$W90,0)</f>
        <v>0</v>
      </c>
      <c r="AJ90" s="20">
        <f t="shared" ref="AJ90:AJ104" si="69">1-OR(J90="n",AB90)</f>
        <v>0</v>
      </c>
      <c r="AK90" s="6">
        <f t="shared" ref="AK90:AK104" si="70">IF(AJ90=1,$W90,0)</f>
        <v>0</v>
      </c>
      <c r="AL90" s="7">
        <f t="shared" si="56"/>
        <v>1E-4</v>
      </c>
      <c r="AM90" s="6">
        <f>RANK(AL90,AL89:AL104)</f>
        <v>15</v>
      </c>
      <c r="AN90" s="6">
        <f t="shared" ref="AN90:AN104" si="71">IF($AM90&lt;=8,$AK90,0)</f>
        <v>0</v>
      </c>
      <c r="AO90" s="6">
        <f t="shared" ref="AO90:AO104" si="72">IF($AM90&lt;=9,$AK90,0)</f>
        <v>0</v>
      </c>
      <c r="AP90" s="6">
        <f t="shared" ref="AP90:AP104" si="73">IF($AM90&lt;=10,$AK90,0)</f>
        <v>0</v>
      </c>
      <c r="AR90" t="s">
        <v>27</v>
      </c>
      <c r="AS90">
        <v>24</v>
      </c>
    </row>
    <row r="91" spans="2:71" x14ac:dyDescent="0.35">
      <c r="B91" s="32"/>
      <c r="C91" s="17">
        <f t="shared" si="57"/>
        <v>3</v>
      </c>
      <c r="D91" s="31"/>
      <c r="E91" s="54"/>
      <c r="G91" s="32"/>
      <c r="H91" s="44"/>
      <c r="I91" s="45"/>
      <c r="J91" s="35"/>
      <c r="K91" s="44"/>
      <c r="L91" s="44"/>
      <c r="N91" s="33"/>
      <c r="O91" s="19">
        <f t="shared" si="58"/>
        <v>0</v>
      </c>
      <c r="Q91" s="33"/>
      <c r="R91" s="19">
        <f t="shared" si="59"/>
        <v>0</v>
      </c>
      <c r="T91" s="33"/>
      <c r="U91" s="19">
        <f t="shared" si="60"/>
        <v>0</v>
      </c>
      <c r="W91" s="16">
        <f t="shared" si="61"/>
        <v>0</v>
      </c>
      <c r="Y91" s="52" t="e">
        <f>BE19&amp;" "&amp;TEXT(AJ19,"0")&amp;":"&amp;TEXT(AQ19,"0")&amp;" Tore / nach Multiplikation mit Anzahl Torschützen ("&amp;AK19&amp;", "&amp;AR19&amp;") "&amp;TEXT(AM19,"0")&amp;":"&amp;TEXT(AT19,"0")&amp;" &gt;&gt; Wertung "&amp;AW19&amp;":"&amp;(2-AW19)</f>
        <v>#VALUE!</v>
      </c>
      <c r="AA91">
        <v>3</v>
      </c>
      <c r="AB91" s="6" t="b">
        <f t="shared" si="62"/>
        <v>1</v>
      </c>
      <c r="AC91" s="20">
        <f t="shared" si="63"/>
        <v>0</v>
      </c>
      <c r="AD91" s="6">
        <f t="shared" si="64"/>
        <v>0</v>
      </c>
      <c r="AE91" s="7">
        <f t="shared" si="65"/>
        <v>2.0000000000000001E-4</v>
      </c>
      <c r="AF91" s="6">
        <f>RANK(AE91,AE89:AE104)</f>
        <v>14</v>
      </c>
      <c r="AG91" s="6">
        <f t="shared" si="66"/>
        <v>0</v>
      </c>
      <c r="AH91" s="6">
        <f t="shared" si="67"/>
        <v>0</v>
      </c>
      <c r="AI91" s="6">
        <f t="shared" si="68"/>
        <v>0</v>
      </c>
      <c r="AJ91" s="20">
        <f t="shared" si="69"/>
        <v>0</v>
      </c>
      <c r="AK91" s="6">
        <f t="shared" si="70"/>
        <v>0</v>
      </c>
      <c r="AL91" s="7">
        <f t="shared" si="56"/>
        <v>2.0000000000000001E-4</v>
      </c>
      <c r="AM91" s="6">
        <f>RANK(AL91,AL89:AL104)</f>
        <v>14</v>
      </c>
      <c r="AN91" s="6">
        <f t="shared" si="71"/>
        <v>0</v>
      </c>
      <c r="AO91" s="6">
        <f t="shared" si="72"/>
        <v>0</v>
      </c>
      <c r="AP91" s="6">
        <f t="shared" si="73"/>
        <v>0</v>
      </c>
    </row>
    <row r="92" spans="2:71" x14ac:dyDescent="0.35">
      <c r="B92" s="32"/>
      <c r="C92" s="17">
        <f t="shared" si="57"/>
        <v>4</v>
      </c>
      <c r="D92" s="31"/>
      <c r="E92" s="54"/>
      <c r="G92" s="32"/>
      <c r="H92" s="44"/>
      <c r="I92" s="45"/>
      <c r="J92" s="35"/>
      <c r="K92" s="44"/>
      <c r="L92" s="44"/>
      <c r="N92" s="33"/>
      <c r="O92" s="19">
        <f t="shared" si="58"/>
        <v>0</v>
      </c>
      <c r="Q92" s="33"/>
      <c r="R92" s="19">
        <f t="shared" si="59"/>
        <v>0</v>
      </c>
      <c r="T92" s="33"/>
      <c r="U92" s="19">
        <f t="shared" si="60"/>
        <v>0</v>
      </c>
      <c r="W92" s="16">
        <f t="shared" si="61"/>
        <v>0</v>
      </c>
      <c r="Y92" s="52" t="e">
        <f>"Total: "&amp;BE19&amp;" "&amp;AY19&amp;":"&amp;(6-AY19)</f>
        <v>#VALUE!</v>
      </c>
      <c r="AA92">
        <v>4</v>
      </c>
      <c r="AB92" s="6" t="b">
        <f t="shared" si="62"/>
        <v>1</v>
      </c>
      <c r="AC92" s="20">
        <f t="shared" si="63"/>
        <v>0</v>
      </c>
      <c r="AD92" s="6">
        <f t="shared" si="64"/>
        <v>0</v>
      </c>
      <c r="AE92" s="7">
        <f t="shared" si="65"/>
        <v>3.0000000000000003E-4</v>
      </c>
      <c r="AF92" s="6">
        <f>RANK(AE92,AE89:AE104)</f>
        <v>13</v>
      </c>
      <c r="AG92" s="6">
        <f t="shared" si="66"/>
        <v>0</v>
      </c>
      <c r="AH92" s="6">
        <f t="shared" si="67"/>
        <v>0</v>
      </c>
      <c r="AI92" s="6">
        <f t="shared" si="68"/>
        <v>0</v>
      </c>
      <c r="AJ92" s="20">
        <f t="shared" si="69"/>
        <v>0</v>
      </c>
      <c r="AK92" s="6">
        <f t="shared" si="70"/>
        <v>0</v>
      </c>
      <c r="AL92" s="7">
        <f t="shared" si="56"/>
        <v>3.0000000000000003E-4</v>
      </c>
      <c r="AM92" s="6">
        <f>RANK(AL92,AL89:AL104)</f>
        <v>13</v>
      </c>
      <c r="AN92" s="6">
        <f t="shared" si="71"/>
        <v>0</v>
      </c>
      <c r="AO92" s="6">
        <f t="shared" si="72"/>
        <v>0</v>
      </c>
      <c r="AP92" s="6">
        <f t="shared" si="73"/>
        <v>0</v>
      </c>
    </row>
    <row r="93" spans="2:71" x14ac:dyDescent="0.35">
      <c r="B93" s="32"/>
      <c r="C93" s="17">
        <f t="shared" si="57"/>
        <v>5</v>
      </c>
      <c r="D93" s="31"/>
      <c r="E93" s="54"/>
      <c r="G93" s="32"/>
      <c r="H93" s="44"/>
      <c r="I93" s="45"/>
      <c r="J93" s="35"/>
      <c r="K93" s="44"/>
      <c r="L93" s="44"/>
      <c r="N93" s="33"/>
      <c r="O93" s="19">
        <f t="shared" si="58"/>
        <v>0</v>
      </c>
      <c r="Q93" s="33"/>
      <c r="R93" s="19">
        <f t="shared" si="59"/>
        <v>0</v>
      </c>
      <c r="T93" s="33"/>
      <c r="U93" s="19">
        <f t="shared" si="60"/>
        <v>0</v>
      </c>
      <c r="W93" s="16">
        <f t="shared" si="61"/>
        <v>0</v>
      </c>
      <c r="AA93">
        <v>5</v>
      </c>
      <c r="AB93" s="6" t="b">
        <f t="shared" si="62"/>
        <v>1</v>
      </c>
      <c r="AC93" s="20">
        <f t="shared" si="63"/>
        <v>0</v>
      </c>
      <c r="AD93" s="6">
        <f t="shared" si="64"/>
        <v>0</v>
      </c>
      <c r="AE93" s="7">
        <f t="shared" si="65"/>
        <v>4.0000000000000002E-4</v>
      </c>
      <c r="AF93" s="6">
        <f>RANK(AE93,AE89:AE104)</f>
        <v>12</v>
      </c>
      <c r="AG93" s="6">
        <f t="shared" si="66"/>
        <v>0</v>
      </c>
      <c r="AH93" s="6">
        <f t="shared" si="67"/>
        <v>0</v>
      </c>
      <c r="AI93" s="6">
        <f t="shared" si="68"/>
        <v>0</v>
      </c>
      <c r="AJ93" s="20">
        <f t="shared" si="69"/>
        <v>0</v>
      </c>
      <c r="AK93" s="6">
        <f t="shared" si="70"/>
        <v>0</v>
      </c>
      <c r="AL93" s="7">
        <f t="shared" si="56"/>
        <v>4.0000000000000002E-4</v>
      </c>
      <c r="AM93" s="6">
        <f>RANK(AL93,AL89:AL104)</f>
        <v>12</v>
      </c>
      <c r="AN93" s="6">
        <f t="shared" si="71"/>
        <v>0</v>
      </c>
      <c r="AO93" s="6">
        <f t="shared" si="72"/>
        <v>0</v>
      </c>
      <c r="AP93" s="6">
        <f t="shared" si="73"/>
        <v>0</v>
      </c>
      <c r="AT93" s="14">
        <v>45901</v>
      </c>
      <c r="AU93">
        <v>1</v>
      </c>
      <c r="AV93">
        <v>1</v>
      </c>
      <c r="AW93">
        <v>10</v>
      </c>
      <c r="AX93">
        <v>19</v>
      </c>
    </row>
    <row r="94" spans="2:71" x14ac:dyDescent="0.35">
      <c r="B94" s="32"/>
      <c r="C94" s="17">
        <f t="shared" si="57"/>
        <v>6</v>
      </c>
      <c r="D94" s="31"/>
      <c r="E94" s="54"/>
      <c r="G94" s="32"/>
      <c r="H94" s="44"/>
      <c r="I94" s="45"/>
      <c r="J94" s="35"/>
      <c r="K94" s="44"/>
      <c r="L94" s="44"/>
      <c r="N94" s="33"/>
      <c r="O94" s="19">
        <f t="shared" si="58"/>
        <v>0</v>
      </c>
      <c r="Q94" s="33"/>
      <c r="R94" s="19">
        <f t="shared" si="59"/>
        <v>0</v>
      </c>
      <c r="T94" s="33"/>
      <c r="U94" s="19">
        <f t="shared" si="60"/>
        <v>0</v>
      </c>
      <c r="W94" s="16">
        <f t="shared" si="61"/>
        <v>0</v>
      </c>
      <c r="Y94" t="str">
        <f>TRIM(B20)&amp;": "&amp;BE20</f>
        <v xml:space="preserve">Spiel 10: </v>
      </c>
      <c r="AA94">
        <v>6</v>
      </c>
      <c r="AB94" s="6" t="b">
        <f t="shared" si="62"/>
        <v>1</v>
      </c>
      <c r="AC94" s="20">
        <f t="shared" si="63"/>
        <v>0</v>
      </c>
      <c r="AD94" s="6">
        <f t="shared" si="64"/>
        <v>0</v>
      </c>
      <c r="AE94" s="7">
        <f t="shared" si="65"/>
        <v>5.0000000000000001E-4</v>
      </c>
      <c r="AF94" s="6">
        <f>RANK(AE94,AE89:AE104)</f>
        <v>11</v>
      </c>
      <c r="AG94" s="6">
        <f t="shared" si="66"/>
        <v>0</v>
      </c>
      <c r="AH94" s="6">
        <f t="shared" si="67"/>
        <v>0</v>
      </c>
      <c r="AI94" s="6">
        <f t="shared" si="68"/>
        <v>0</v>
      </c>
      <c r="AJ94" s="20">
        <f t="shared" si="69"/>
        <v>0</v>
      </c>
      <c r="AK94" s="6">
        <f t="shared" si="70"/>
        <v>0</v>
      </c>
      <c r="AL94" s="7">
        <f t="shared" si="56"/>
        <v>5.0000000000000001E-4</v>
      </c>
      <c r="AM94" s="6">
        <f>RANK(AL94,AL89:AL104)</f>
        <v>11</v>
      </c>
      <c r="AN94" s="6">
        <f t="shared" si="71"/>
        <v>0</v>
      </c>
      <c r="AO94" s="6">
        <f t="shared" si="72"/>
        <v>0</v>
      </c>
      <c r="AP94" s="6">
        <f t="shared" si="73"/>
        <v>0</v>
      </c>
      <c r="AT94" s="14">
        <v>45936</v>
      </c>
      <c r="AU94">
        <v>2</v>
      </c>
      <c r="AV94">
        <v>2</v>
      </c>
      <c r="AW94">
        <v>9</v>
      </c>
      <c r="AX94">
        <v>20</v>
      </c>
    </row>
    <row r="95" spans="2:71" x14ac:dyDescent="0.35">
      <c r="B95" s="32"/>
      <c r="C95" s="17">
        <f t="shared" si="57"/>
        <v>7</v>
      </c>
      <c r="D95" s="31"/>
      <c r="E95" s="54"/>
      <c r="G95" s="32"/>
      <c r="H95" s="44"/>
      <c r="I95" s="45"/>
      <c r="J95" s="35"/>
      <c r="K95" s="44"/>
      <c r="L95" s="44"/>
      <c r="N95" s="33"/>
      <c r="O95" s="19">
        <f t="shared" si="58"/>
        <v>0</v>
      </c>
      <c r="Q95" s="33"/>
      <c r="R95" s="19">
        <f t="shared" si="59"/>
        <v>0</v>
      </c>
      <c r="T95" s="33"/>
      <c r="U95" s="19">
        <f t="shared" si="60"/>
        <v>0</v>
      </c>
      <c r="W95" s="16">
        <f t="shared" si="61"/>
        <v>0</v>
      </c>
      <c r="Y95" s="52" t="s">
        <v>133</v>
      </c>
      <c r="AA95">
        <v>7</v>
      </c>
      <c r="AB95" s="6" t="b">
        <f t="shared" si="62"/>
        <v>1</v>
      </c>
      <c r="AC95" s="20">
        <f t="shared" si="63"/>
        <v>0</v>
      </c>
      <c r="AD95" s="6">
        <f t="shared" si="64"/>
        <v>0</v>
      </c>
      <c r="AE95" s="7">
        <f t="shared" si="65"/>
        <v>6.0000000000000006E-4</v>
      </c>
      <c r="AF95" s="6">
        <f>RANK(AE95,AE89:AE104)</f>
        <v>10</v>
      </c>
      <c r="AG95" s="6">
        <f t="shared" si="66"/>
        <v>0</v>
      </c>
      <c r="AH95" s="6">
        <f t="shared" si="67"/>
        <v>0</v>
      </c>
      <c r="AI95" s="6">
        <f t="shared" si="68"/>
        <v>0</v>
      </c>
      <c r="AJ95" s="20">
        <f t="shared" si="69"/>
        <v>0</v>
      </c>
      <c r="AK95" s="6">
        <f t="shared" si="70"/>
        <v>0</v>
      </c>
      <c r="AL95" s="7">
        <f t="shared" si="56"/>
        <v>6.0000000000000006E-4</v>
      </c>
      <c r="AM95" s="6">
        <f>RANK(AL95,AL89:AL104)</f>
        <v>10</v>
      </c>
      <c r="AN95" s="6">
        <f t="shared" si="71"/>
        <v>0</v>
      </c>
      <c r="AO95" s="6">
        <f t="shared" si="72"/>
        <v>0</v>
      </c>
      <c r="AP95" s="6">
        <f t="shared" si="73"/>
        <v>0</v>
      </c>
      <c r="AT95" s="14">
        <v>45943</v>
      </c>
      <c r="AU95">
        <v>3</v>
      </c>
      <c r="AV95">
        <v>3</v>
      </c>
      <c r="AW95">
        <v>11</v>
      </c>
      <c r="AX95">
        <v>22</v>
      </c>
    </row>
    <row r="96" spans="2:71" x14ac:dyDescent="0.35">
      <c r="B96" s="32"/>
      <c r="C96" s="17">
        <f t="shared" si="57"/>
        <v>8</v>
      </c>
      <c r="D96" s="31"/>
      <c r="E96" s="54"/>
      <c r="G96" s="32"/>
      <c r="H96" s="44"/>
      <c r="I96" s="45"/>
      <c r="J96" s="35"/>
      <c r="K96" s="44"/>
      <c r="L96" s="44"/>
      <c r="N96" s="33"/>
      <c r="O96" s="19">
        <f t="shared" si="58"/>
        <v>0</v>
      </c>
      <c r="Q96" s="33"/>
      <c r="R96" s="19">
        <f t="shared" si="59"/>
        <v>0</v>
      </c>
      <c r="T96" s="33"/>
      <c r="U96" s="19">
        <f t="shared" si="60"/>
        <v>0</v>
      </c>
      <c r="W96" s="16">
        <f t="shared" si="61"/>
        <v>0</v>
      </c>
      <c r="Y96" s="52" t="e">
        <f>BE20&amp;" "&amp;TEXT(AN20,"0.00")&amp;":"&amp;TEXT(AU20,"0.00")&amp;" &gt;&gt; Wertung "&amp;AX20&amp;":"&amp;(2-AX20)</f>
        <v>#VALUE!</v>
      </c>
      <c r="AA96">
        <v>8</v>
      </c>
      <c r="AB96" s="6" t="b">
        <f t="shared" si="62"/>
        <v>1</v>
      </c>
      <c r="AC96" s="20">
        <f t="shared" si="63"/>
        <v>0</v>
      </c>
      <c r="AD96" s="6">
        <f t="shared" si="64"/>
        <v>0</v>
      </c>
      <c r="AE96" s="7">
        <f t="shared" si="65"/>
        <v>6.9999999999999999E-4</v>
      </c>
      <c r="AF96" s="6">
        <f>RANK(AE96,AE89:AE104)</f>
        <v>9</v>
      </c>
      <c r="AG96" s="6">
        <f t="shared" si="66"/>
        <v>0</v>
      </c>
      <c r="AH96" s="6">
        <f t="shared" si="67"/>
        <v>0</v>
      </c>
      <c r="AI96" s="6">
        <f t="shared" si="68"/>
        <v>0</v>
      </c>
      <c r="AJ96" s="20">
        <f t="shared" si="69"/>
        <v>0</v>
      </c>
      <c r="AK96" s="6">
        <f t="shared" si="70"/>
        <v>0</v>
      </c>
      <c r="AL96" s="7">
        <f t="shared" si="56"/>
        <v>6.9999999999999999E-4</v>
      </c>
      <c r="AM96" s="6">
        <f>RANK(AL96,AL89:AL104)</f>
        <v>9</v>
      </c>
      <c r="AN96" s="6">
        <f t="shared" si="71"/>
        <v>0</v>
      </c>
      <c r="AO96" s="6">
        <f t="shared" si="72"/>
        <v>0</v>
      </c>
      <c r="AP96" s="6">
        <f t="shared" si="73"/>
        <v>0</v>
      </c>
      <c r="AT96" s="14">
        <v>45950</v>
      </c>
      <c r="AU96">
        <v>4</v>
      </c>
      <c r="AV96">
        <v>4</v>
      </c>
      <c r="AW96">
        <v>12</v>
      </c>
      <c r="AX96">
        <v>21</v>
      </c>
    </row>
    <row r="97" spans="2:50" x14ac:dyDescent="0.35">
      <c r="B97" s="32"/>
      <c r="C97" s="17">
        <f t="shared" si="57"/>
        <v>9</v>
      </c>
      <c r="D97" s="31"/>
      <c r="E97" s="54"/>
      <c r="G97" s="32"/>
      <c r="H97" s="44"/>
      <c r="I97" s="45"/>
      <c r="J97" s="35"/>
      <c r="K97" s="44"/>
      <c r="L97" s="44"/>
      <c r="N97" s="33"/>
      <c r="O97" s="19">
        <f t="shared" si="58"/>
        <v>0</v>
      </c>
      <c r="Q97" s="33"/>
      <c r="R97" s="19">
        <f t="shared" si="59"/>
        <v>0</v>
      </c>
      <c r="T97" s="33"/>
      <c r="U97" s="19">
        <f t="shared" si="60"/>
        <v>0</v>
      </c>
      <c r="W97" s="16">
        <f t="shared" si="61"/>
        <v>0</v>
      </c>
      <c r="Y97" s="52" t="s">
        <v>134</v>
      </c>
      <c r="AA97">
        <v>9</v>
      </c>
      <c r="AB97" s="6" t="b">
        <f t="shared" si="62"/>
        <v>1</v>
      </c>
      <c r="AC97" s="20">
        <f t="shared" si="63"/>
        <v>0</v>
      </c>
      <c r="AD97" s="6">
        <f t="shared" si="64"/>
        <v>0</v>
      </c>
      <c r="AE97" s="7">
        <f t="shared" si="65"/>
        <v>8.0000000000000004E-4</v>
      </c>
      <c r="AF97" s="6">
        <f>RANK(AE97,AE89:AE104)</f>
        <v>8</v>
      </c>
      <c r="AG97" s="6">
        <f t="shared" si="66"/>
        <v>0</v>
      </c>
      <c r="AH97" s="6">
        <f t="shared" si="67"/>
        <v>0</v>
      </c>
      <c r="AI97" s="6">
        <f t="shared" si="68"/>
        <v>0</v>
      </c>
      <c r="AJ97" s="20">
        <f t="shared" si="69"/>
        <v>0</v>
      </c>
      <c r="AK97" s="6">
        <f t="shared" si="70"/>
        <v>0</v>
      </c>
      <c r="AL97" s="7">
        <f t="shared" si="56"/>
        <v>8.0000000000000004E-4</v>
      </c>
      <c r="AM97" s="6">
        <f>RANK(AL97,AL89:AL104)</f>
        <v>8</v>
      </c>
      <c r="AN97" s="6">
        <f t="shared" si="71"/>
        <v>0</v>
      </c>
      <c r="AO97" s="6">
        <f t="shared" si="72"/>
        <v>0</v>
      </c>
      <c r="AP97" s="6">
        <f t="shared" si="73"/>
        <v>0</v>
      </c>
      <c r="AT97" s="14">
        <v>45957</v>
      </c>
      <c r="AU97">
        <v>5</v>
      </c>
      <c r="AV97">
        <v>5</v>
      </c>
      <c r="AW97">
        <v>13</v>
      </c>
      <c r="AX97">
        <v>18</v>
      </c>
    </row>
    <row r="98" spans="2:50" x14ac:dyDescent="0.35">
      <c r="B98" s="32"/>
      <c r="C98" s="17">
        <f t="shared" si="57"/>
        <v>10</v>
      </c>
      <c r="D98" s="31"/>
      <c r="E98" s="54"/>
      <c r="G98" s="32"/>
      <c r="H98" s="44"/>
      <c r="I98" s="45"/>
      <c r="J98" s="35"/>
      <c r="K98" s="44"/>
      <c r="L98" s="44"/>
      <c r="N98" s="33"/>
      <c r="O98" s="19">
        <f t="shared" si="58"/>
        <v>0</v>
      </c>
      <c r="Q98" s="33"/>
      <c r="R98" s="19">
        <f t="shared" si="59"/>
        <v>0</v>
      </c>
      <c r="T98" s="33"/>
      <c r="U98" s="19">
        <f t="shared" si="60"/>
        <v>0</v>
      </c>
      <c r="W98" s="16">
        <f t="shared" si="61"/>
        <v>0</v>
      </c>
      <c r="Y98" s="52" t="e">
        <f>BE20&amp;" "&amp;TEXT(AH20,"0")&amp;":"&amp;TEXT(AO20,"0")&amp;" Tore / nach Multiplikation mit Anzahl Torschützen ("&amp;AI20&amp;", "&amp;AP20&amp;") "&amp;TEXT(AL20,"0")&amp;":"&amp;TEXT(AS20,"0")&amp;" &gt;&gt; Wertung "&amp;AV20&amp;":"&amp;(2-AV20)</f>
        <v>#VALUE!</v>
      </c>
      <c r="AA98">
        <v>10</v>
      </c>
      <c r="AB98" s="6" t="b">
        <f t="shared" si="62"/>
        <v>1</v>
      </c>
      <c r="AC98" s="20">
        <f t="shared" si="63"/>
        <v>0</v>
      </c>
      <c r="AD98" s="6">
        <f t="shared" si="64"/>
        <v>0</v>
      </c>
      <c r="AE98" s="7">
        <f t="shared" si="65"/>
        <v>9.0000000000000008E-4</v>
      </c>
      <c r="AF98" s="6">
        <f>RANK(AE98,AE89:AE104)</f>
        <v>7</v>
      </c>
      <c r="AG98" s="6">
        <f t="shared" si="66"/>
        <v>0</v>
      </c>
      <c r="AH98" s="6">
        <f t="shared" si="67"/>
        <v>0</v>
      </c>
      <c r="AI98" s="6">
        <f t="shared" si="68"/>
        <v>0</v>
      </c>
      <c r="AJ98" s="20">
        <f t="shared" si="69"/>
        <v>0</v>
      </c>
      <c r="AK98" s="6">
        <f t="shared" si="70"/>
        <v>0</v>
      </c>
      <c r="AL98" s="7">
        <f t="shared" si="56"/>
        <v>9.0000000000000008E-4</v>
      </c>
      <c r="AM98" s="6">
        <f>RANK(AL98,AL89:AL104)</f>
        <v>7</v>
      </c>
      <c r="AN98" s="6">
        <f t="shared" si="71"/>
        <v>0</v>
      </c>
      <c r="AO98" s="6">
        <f t="shared" si="72"/>
        <v>0</v>
      </c>
      <c r="AP98" s="6">
        <f t="shared" si="73"/>
        <v>0</v>
      </c>
      <c r="AT98" s="14">
        <v>45964</v>
      </c>
      <c r="AU98">
        <v>6</v>
      </c>
      <c r="AV98">
        <v>6</v>
      </c>
      <c r="AW98">
        <v>14</v>
      </c>
      <c r="AX98">
        <v>17</v>
      </c>
    </row>
    <row r="99" spans="2:50" x14ac:dyDescent="0.35">
      <c r="B99" s="32"/>
      <c r="C99" s="17">
        <f t="shared" si="57"/>
        <v>11</v>
      </c>
      <c r="D99" s="31"/>
      <c r="E99" s="54"/>
      <c r="G99" s="32"/>
      <c r="H99" s="44"/>
      <c r="I99" s="45"/>
      <c r="J99" s="35"/>
      <c r="K99" s="44"/>
      <c r="L99" s="44"/>
      <c r="N99" s="33"/>
      <c r="O99" s="19">
        <f t="shared" si="58"/>
        <v>0</v>
      </c>
      <c r="Q99" s="33"/>
      <c r="R99" s="19">
        <f t="shared" si="59"/>
        <v>0</v>
      </c>
      <c r="T99" s="33"/>
      <c r="U99" s="19">
        <f t="shared" si="60"/>
        <v>0</v>
      </c>
      <c r="W99" s="16">
        <f t="shared" si="61"/>
        <v>0</v>
      </c>
      <c r="Y99" s="52" t="s">
        <v>135</v>
      </c>
      <c r="AA99">
        <v>11</v>
      </c>
      <c r="AB99" s="6" t="b">
        <f t="shared" si="62"/>
        <v>1</v>
      </c>
      <c r="AC99" s="20">
        <f t="shared" si="63"/>
        <v>0</v>
      </c>
      <c r="AD99" s="6">
        <f t="shared" si="64"/>
        <v>0</v>
      </c>
      <c r="AE99" s="7">
        <f t="shared" si="65"/>
        <v>1E-3</v>
      </c>
      <c r="AF99" s="6">
        <f>RANK(AE99,AE89:AE104)</f>
        <v>6</v>
      </c>
      <c r="AG99" s="6">
        <f t="shared" si="66"/>
        <v>0</v>
      </c>
      <c r="AH99" s="6">
        <f t="shared" si="67"/>
        <v>0</v>
      </c>
      <c r="AI99" s="6">
        <f t="shared" si="68"/>
        <v>0</v>
      </c>
      <c r="AJ99" s="20">
        <f t="shared" si="69"/>
        <v>0</v>
      </c>
      <c r="AK99" s="6">
        <f t="shared" si="70"/>
        <v>0</v>
      </c>
      <c r="AL99" s="7">
        <f t="shared" si="56"/>
        <v>1E-3</v>
      </c>
      <c r="AM99" s="6">
        <f>RANK(AL99,AL89:AL104)</f>
        <v>6</v>
      </c>
      <c r="AN99" s="6">
        <f t="shared" si="71"/>
        <v>0</v>
      </c>
      <c r="AO99" s="6">
        <f t="shared" si="72"/>
        <v>0</v>
      </c>
      <c r="AP99" s="6">
        <f t="shared" si="73"/>
        <v>0</v>
      </c>
      <c r="AT99" s="14">
        <v>45971</v>
      </c>
      <c r="AU99">
        <v>7</v>
      </c>
      <c r="AV99">
        <v>7</v>
      </c>
      <c r="AW99">
        <v>15</v>
      </c>
      <c r="AX99">
        <v>23</v>
      </c>
    </row>
    <row r="100" spans="2:50" x14ac:dyDescent="0.35">
      <c r="B100" s="32"/>
      <c r="C100" s="17">
        <f t="shared" si="57"/>
        <v>12</v>
      </c>
      <c r="D100" s="31"/>
      <c r="E100" s="54"/>
      <c r="G100" s="32"/>
      <c r="H100" s="44"/>
      <c r="I100" s="45"/>
      <c r="J100" s="35"/>
      <c r="K100" s="44"/>
      <c r="L100" s="44"/>
      <c r="N100" s="33"/>
      <c r="O100" s="19">
        <f t="shared" si="58"/>
        <v>0</v>
      </c>
      <c r="Q100" s="33"/>
      <c r="R100" s="19">
        <f t="shared" si="59"/>
        <v>0</v>
      </c>
      <c r="T100" s="33"/>
      <c r="U100" s="19">
        <f t="shared" si="60"/>
        <v>0</v>
      </c>
      <c r="W100" s="16">
        <f t="shared" si="61"/>
        <v>0</v>
      </c>
      <c r="Y100" s="52" t="e">
        <f>BE20&amp;" "&amp;TEXT(AJ20,"0")&amp;":"&amp;TEXT(AQ20,"0")&amp;" Tore / nach Multiplikation mit Anzahl Torschützen ("&amp;AK20&amp;", "&amp;AR20&amp;") "&amp;TEXT(AM20,"0")&amp;":"&amp;TEXT(AT20,"0")&amp;" &gt;&gt; Wertung "&amp;AW20&amp;":"&amp;(2-AW20)</f>
        <v>#VALUE!</v>
      </c>
      <c r="AA100">
        <v>12</v>
      </c>
      <c r="AB100" s="6" t="b">
        <f t="shared" si="62"/>
        <v>1</v>
      </c>
      <c r="AC100" s="20">
        <f t="shared" si="63"/>
        <v>0</v>
      </c>
      <c r="AD100" s="6">
        <f t="shared" si="64"/>
        <v>0</v>
      </c>
      <c r="AE100" s="7">
        <f t="shared" si="65"/>
        <v>1.1000000000000001E-3</v>
      </c>
      <c r="AF100" s="6">
        <f>RANK(AE100,AE89:AE104)</f>
        <v>5</v>
      </c>
      <c r="AG100" s="6">
        <f t="shared" si="66"/>
        <v>0</v>
      </c>
      <c r="AH100" s="6">
        <f t="shared" si="67"/>
        <v>0</v>
      </c>
      <c r="AI100" s="6">
        <f t="shared" si="68"/>
        <v>0</v>
      </c>
      <c r="AJ100" s="20">
        <f t="shared" si="69"/>
        <v>0</v>
      </c>
      <c r="AK100" s="6">
        <f t="shared" si="70"/>
        <v>0</v>
      </c>
      <c r="AL100" s="7">
        <f t="shared" si="56"/>
        <v>1.1000000000000001E-3</v>
      </c>
      <c r="AM100" s="6">
        <f>RANK(AL100,AL89:AL104)</f>
        <v>5</v>
      </c>
      <c r="AN100" s="6">
        <f t="shared" si="71"/>
        <v>0</v>
      </c>
      <c r="AO100" s="6">
        <f t="shared" si="72"/>
        <v>0</v>
      </c>
      <c r="AP100" s="6">
        <f t="shared" si="73"/>
        <v>0</v>
      </c>
      <c r="AT100" s="14">
        <v>45978</v>
      </c>
      <c r="AU100">
        <v>8</v>
      </c>
      <c r="AV100">
        <v>8</v>
      </c>
      <c r="AW100">
        <v>16</v>
      </c>
      <c r="AX100">
        <v>24</v>
      </c>
    </row>
    <row r="101" spans="2:50" x14ac:dyDescent="0.35">
      <c r="B101" s="32"/>
      <c r="C101" s="17">
        <f t="shared" si="57"/>
        <v>13</v>
      </c>
      <c r="D101" s="31"/>
      <c r="E101" s="54"/>
      <c r="G101" s="32"/>
      <c r="H101" s="44"/>
      <c r="I101" s="45"/>
      <c r="J101" s="35"/>
      <c r="K101" s="44"/>
      <c r="L101" s="44"/>
      <c r="N101" s="33"/>
      <c r="O101" s="19">
        <f t="shared" si="58"/>
        <v>0</v>
      </c>
      <c r="Q101" s="33"/>
      <c r="R101" s="19">
        <f t="shared" si="59"/>
        <v>0</v>
      </c>
      <c r="T101" s="33"/>
      <c r="U101" s="19">
        <f t="shared" si="60"/>
        <v>0</v>
      </c>
      <c r="W101" s="16">
        <f t="shared" si="61"/>
        <v>0</v>
      </c>
      <c r="Y101" s="52" t="e">
        <f>"Total: "&amp;BE20&amp;" "&amp;AY20&amp;":"&amp;(6-AY20)</f>
        <v>#VALUE!</v>
      </c>
      <c r="AA101">
        <v>13</v>
      </c>
      <c r="AB101" s="6" t="b">
        <f t="shared" si="62"/>
        <v>1</v>
      </c>
      <c r="AC101" s="20">
        <f t="shared" si="63"/>
        <v>0</v>
      </c>
      <c r="AD101" s="6">
        <f t="shared" si="64"/>
        <v>0</v>
      </c>
      <c r="AE101" s="7">
        <f t="shared" si="65"/>
        <v>1.2000000000000001E-3</v>
      </c>
      <c r="AF101" s="6">
        <f>RANK(AE101,AE89:AE104)</f>
        <v>4</v>
      </c>
      <c r="AG101" s="6">
        <f t="shared" si="66"/>
        <v>0</v>
      </c>
      <c r="AH101" s="6">
        <f t="shared" si="67"/>
        <v>0</v>
      </c>
      <c r="AI101" s="6">
        <f t="shared" si="68"/>
        <v>0</v>
      </c>
      <c r="AJ101" s="20">
        <f t="shared" si="69"/>
        <v>0</v>
      </c>
      <c r="AK101" s="6">
        <f t="shared" si="70"/>
        <v>0</v>
      </c>
      <c r="AL101" s="7">
        <f t="shared" si="56"/>
        <v>1.2000000000000001E-3</v>
      </c>
      <c r="AM101" s="6">
        <f>RANK(AL101,AL89:AL104)</f>
        <v>4</v>
      </c>
      <c r="AN101" s="6">
        <f t="shared" si="71"/>
        <v>0</v>
      </c>
      <c r="AO101" s="6">
        <f t="shared" si="72"/>
        <v>0</v>
      </c>
      <c r="AP101" s="6">
        <f t="shared" si="73"/>
        <v>0</v>
      </c>
      <c r="AT101" s="14">
        <v>45985</v>
      </c>
      <c r="AU101">
        <v>9</v>
      </c>
      <c r="AV101">
        <v>1</v>
      </c>
      <c r="AW101">
        <v>15</v>
      </c>
      <c r="AX101">
        <v>21</v>
      </c>
    </row>
    <row r="102" spans="2:50" x14ac:dyDescent="0.35">
      <c r="B102" s="32"/>
      <c r="C102" s="17">
        <f t="shared" si="57"/>
        <v>14</v>
      </c>
      <c r="D102" s="31"/>
      <c r="E102" s="54"/>
      <c r="G102" s="32"/>
      <c r="H102" s="44"/>
      <c r="I102" s="45"/>
      <c r="J102" s="35"/>
      <c r="K102" s="44"/>
      <c r="L102" s="44"/>
      <c r="N102" s="33"/>
      <c r="O102" s="19">
        <f t="shared" si="58"/>
        <v>0</v>
      </c>
      <c r="Q102" s="33"/>
      <c r="R102" s="19">
        <f t="shared" si="59"/>
        <v>0</v>
      </c>
      <c r="T102" s="33"/>
      <c r="U102" s="19">
        <f t="shared" si="60"/>
        <v>0</v>
      </c>
      <c r="W102" s="16">
        <f t="shared" si="61"/>
        <v>0</v>
      </c>
      <c r="AA102">
        <v>14</v>
      </c>
      <c r="AB102" s="6" t="b">
        <f t="shared" si="62"/>
        <v>1</v>
      </c>
      <c r="AC102" s="20">
        <f t="shared" si="63"/>
        <v>0</v>
      </c>
      <c r="AD102" s="6">
        <f t="shared" si="64"/>
        <v>0</v>
      </c>
      <c r="AE102" s="7">
        <f t="shared" si="65"/>
        <v>1.3000000000000002E-3</v>
      </c>
      <c r="AF102" s="6">
        <f>RANK(AE102,AE89:AE104)</f>
        <v>3</v>
      </c>
      <c r="AG102" s="6">
        <f t="shared" si="66"/>
        <v>0</v>
      </c>
      <c r="AH102" s="6">
        <f t="shared" si="67"/>
        <v>0</v>
      </c>
      <c r="AI102" s="6">
        <f t="shared" si="68"/>
        <v>0</v>
      </c>
      <c r="AJ102" s="20">
        <f t="shared" si="69"/>
        <v>0</v>
      </c>
      <c r="AK102" s="6">
        <f t="shared" si="70"/>
        <v>0</v>
      </c>
      <c r="AL102" s="7">
        <f t="shared" si="56"/>
        <v>1.3000000000000002E-3</v>
      </c>
      <c r="AM102" s="6">
        <f>RANK(AL102,AL89:AL104)</f>
        <v>3</v>
      </c>
      <c r="AN102" s="6">
        <f t="shared" si="71"/>
        <v>0</v>
      </c>
      <c r="AO102" s="6">
        <f t="shared" si="72"/>
        <v>0</v>
      </c>
      <c r="AP102" s="6">
        <f t="shared" si="73"/>
        <v>0</v>
      </c>
      <c r="AT102" s="14">
        <v>45992</v>
      </c>
      <c r="AU102">
        <v>10</v>
      </c>
      <c r="AV102">
        <v>2</v>
      </c>
      <c r="AW102">
        <v>16</v>
      </c>
      <c r="AX102">
        <v>19</v>
      </c>
    </row>
    <row r="103" spans="2:50" x14ac:dyDescent="0.35">
      <c r="B103" s="32"/>
      <c r="C103" s="17">
        <f t="shared" si="57"/>
        <v>15</v>
      </c>
      <c r="D103" s="31"/>
      <c r="E103" s="54"/>
      <c r="G103" s="32"/>
      <c r="H103" s="44"/>
      <c r="I103" s="45"/>
      <c r="J103" s="35"/>
      <c r="K103" s="44"/>
      <c r="L103" s="44"/>
      <c r="N103" s="33"/>
      <c r="O103" s="19">
        <f t="shared" si="58"/>
        <v>0</v>
      </c>
      <c r="Q103" s="33"/>
      <c r="R103" s="19">
        <f t="shared" si="59"/>
        <v>0</v>
      </c>
      <c r="T103" s="33"/>
      <c r="U103" s="19">
        <f t="shared" si="60"/>
        <v>0</v>
      </c>
      <c r="W103" s="16">
        <f t="shared" si="61"/>
        <v>0</v>
      </c>
      <c r="AA103">
        <v>15</v>
      </c>
      <c r="AB103" s="6" t="b">
        <f t="shared" si="62"/>
        <v>1</v>
      </c>
      <c r="AC103" s="20">
        <f t="shared" si="63"/>
        <v>0</v>
      </c>
      <c r="AD103" s="6">
        <f t="shared" si="64"/>
        <v>0</v>
      </c>
      <c r="AE103" s="7">
        <f t="shared" si="65"/>
        <v>1.4E-3</v>
      </c>
      <c r="AF103" s="6">
        <f>RANK(AE103,AE89:AE104)</f>
        <v>2</v>
      </c>
      <c r="AG103" s="6">
        <f t="shared" si="66"/>
        <v>0</v>
      </c>
      <c r="AH103" s="6">
        <f t="shared" si="67"/>
        <v>0</v>
      </c>
      <c r="AI103" s="6">
        <f t="shared" si="68"/>
        <v>0</v>
      </c>
      <c r="AJ103" s="20">
        <f t="shared" si="69"/>
        <v>0</v>
      </c>
      <c r="AK103" s="6">
        <f t="shared" si="70"/>
        <v>0</v>
      </c>
      <c r="AL103" s="7">
        <f t="shared" si="56"/>
        <v>1.4E-3</v>
      </c>
      <c r="AM103" s="6">
        <f>RANK(AL103,AL89:AL104)</f>
        <v>2</v>
      </c>
      <c r="AN103" s="6">
        <f t="shared" si="71"/>
        <v>0</v>
      </c>
      <c r="AO103" s="6">
        <f t="shared" si="72"/>
        <v>0</v>
      </c>
      <c r="AP103" s="6">
        <f t="shared" si="73"/>
        <v>0</v>
      </c>
      <c r="AT103" s="14">
        <v>45999</v>
      </c>
      <c r="AU103">
        <v>11</v>
      </c>
      <c r="AV103">
        <v>3</v>
      </c>
      <c r="AW103">
        <v>14</v>
      </c>
      <c r="AX103">
        <v>20</v>
      </c>
    </row>
    <row r="104" spans="2:50" x14ac:dyDescent="0.35">
      <c r="B104" s="32"/>
      <c r="C104" s="17">
        <f t="shared" si="57"/>
        <v>16</v>
      </c>
      <c r="D104" s="31"/>
      <c r="E104" s="54"/>
      <c r="G104" s="32"/>
      <c r="H104" s="44"/>
      <c r="I104" s="45"/>
      <c r="J104" s="35"/>
      <c r="K104" s="44"/>
      <c r="L104" s="44"/>
      <c r="N104" s="33"/>
      <c r="O104" s="19">
        <f t="shared" si="58"/>
        <v>0</v>
      </c>
      <c r="Q104" s="33"/>
      <c r="R104" s="19">
        <f t="shared" si="59"/>
        <v>0</v>
      </c>
      <c r="T104" s="33"/>
      <c r="U104" s="19">
        <f t="shared" si="60"/>
        <v>0</v>
      </c>
      <c r="W104" s="16">
        <f t="shared" si="61"/>
        <v>0</v>
      </c>
      <c r="AA104">
        <v>16</v>
      </c>
      <c r="AB104" s="6" t="b">
        <f t="shared" si="62"/>
        <v>1</v>
      </c>
      <c r="AC104" s="20">
        <f t="shared" si="63"/>
        <v>0</v>
      </c>
      <c r="AD104" s="6">
        <f t="shared" si="64"/>
        <v>0</v>
      </c>
      <c r="AE104" s="7">
        <f t="shared" si="65"/>
        <v>1.5E-3</v>
      </c>
      <c r="AF104" s="6">
        <f>RANK(AE104,AE89:AE104)</f>
        <v>1</v>
      </c>
      <c r="AG104" s="6">
        <f t="shared" si="66"/>
        <v>0</v>
      </c>
      <c r="AH104" s="6">
        <f t="shared" si="67"/>
        <v>0</v>
      </c>
      <c r="AI104" s="6">
        <f t="shared" si="68"/>
        <v>0</v>
      </c>
      <c r="AJ104" s="20">
        <f t="shared" si="69"/>
        <v>0</v>
      </c>
      <c r="AK104" s="6">
        <f t="shared" si="70"/>
        <v>0</v>
      </c>
      <c r="AL104" s="7">
        <f t="shared" si="56"/>
        <v>1.5E-3</v>
      </c>
      <c r="AM104" s="6">
        <f>RANK(AL104,AL89:AL104)</f>
        <v>1</v>
      </c>
      <c r="AN104" s="6">
        <f t="shared" si="71"/>
        <v>0</v>
      </c>
      <c r="AO104" s="6">
        <f t="shared" si="72"/>
        <v>0</v>
      </c>
      <c r="AP104" s="6">
        <f t="shared" si="73"/>
        <v>0</v>
      </c>
      <c r="AT104" s="14">
        <v>46006</v>
      </c>
      <c r="AU104">
        <v>12</v>
      </c>
      <c r="AV104">
        <v>4</v>
      </c>
      <c r="AW104">
        <v>12</v>
      </c>
      <c r="AX104">
        <v>23</v>
      </c>
    </row>
    <row r="105" spans="2:50" x14ac:dyDescent="0.35">
      <c r="B105" s="47"/>
      <c r="C105" s="47"/>
      <c r="D105" s="47"/>
      <c r="E105" s="47"/>
      <c r="F105" s="47"/>
      <c r="G105" s="47"/>
      <c r="H105" s="47"/>
      <c r="I105" s="47"/>
      <c r="J105" s="49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AT105" s="14">
        <v>46013</v>
      </c>
      <c r="AU105">
        <v>13</v>
      </c>
      <c r="AV105">
        <v>5</v>
      </c>
      <c r="AW105">
        <v>11</v>
      </c>
      <c r="AX105">
        <v>24</v>
      </c>
    </row>
    <row r="106" spans="2:50" x14ac:dyDescent="0.35">
      <c r="B106" s="48"/>
      <c r="C106" s="48"/>
      <c r="D106" s="48"/>
      <c r="E106" s="48"/>
      <c r="F106" s="48"/>
      <c r="G106" s="48"/>
      <c r="H106" s="48"/>
      <c r="I106" s="48"/>
      <c r="J106" s="50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AT106" s="14">
        <v>46034</v>
      </c>
      <c r="AU106">
        <v>14</v>
      </c>
      <c r="AV106">
        <v>6</v>
      </c>
      <c r="AW106">
        <v>10</v>
      </c>
      <c r="AX106">
        <v>18</v>
      </c>
    </row>
    <row r="107" spans="2:50" x14ac:dyDescent="0.35">
      <c r="B107" s="2" t="s">
        <v>110</v>
      </c>
      <c r="C107" s="59"/>
      <c r="D107" s="56"/>
      <c r="E107" s="56"/>
      <c r="F107" s="56"/>
      <c r="G107" s="56"/>
      <c r="J107" s="17"/>
      <c r="P107" t="s">
        <v>75</v>
      </c>
      <c r="T107" s="2" t="s">
        <v>76</v>
      </c>
      <c r="AT107" s="14">
        <v>46041</v>
      </c>
      <c r="AU107">
        <v>15</v>
      </c>
      <c r="AV107">
        <v>7</v>
      </c>
      <c r="AW107">
        <v>9</v>
      </c>
      <c r="AX107">
        <v>22</v>
      </c>
    </row>
    <row r="108" spans="2:50" x14ac:dyDescent="0.35">
      <c r="J108" s="17"/>
      <c r="N108" s="2" t="s">
        <v>71</v>
      </c>
      <c r="P108">
        <v>10</v>
      </c>
      <c r="Q108" s="17">
        <f>SUM(AI117:AI132)</f>
        <v>0</v>
      </c>
      <c r="R108" s="38">
        <f>ROUND(Q108/P108,2)</f>
        <v>0</v>
      </c>
      <c r="T108">
        <v>10</v>
      </c>
      <c r="U108">
        <f>SUM(AP117:AP132)</f>
        <v>0</v>
      </c>
      <c r="W108" s="3">
        <f t="shared" ref="W108:W109" si="74">ROUND(U108/T108,2)</f>
        <v>0</v>
      </c>
      <c r="AT108" s="14">
        <v>46048</v>
      </c>
      <c r="AU108">
        <v>16</v>
      </c>
      <c r="AV108">
        <v>8</v>
      </c>
      <c r="AW108">
        <v>13</v>
      </c>
      <c r="AX108">
        <v>17</v>
      </c>
    </row>
    <row r="109" spans="2:50" x14ac:dyDescent="0.35">
      <c r="H109" s="17">
        <f>SUM(H117:H132)</f>
        <v>0</v>
      </c>
      <c r="I109" s="17">
        <f>SUM(I117:I132)</f>
        <v>0</v>
      </c>
      <c r="J109" s="17"/>
      <c r="K109" s="17">
        <f>SUM(K117:K132)</f>
        <v>0</v>
      </c>
      <c r="L109" s="17">
        <f>SUM(L117:L132)</f>
        <v>0</v>
      </c>
      <c r="N109" s="2" t="s">
        <v>72</v>
      </c>
      <c r="P109">
        <v>9</v>
      </c>
      <c r="Q109" s="17">
        <f>SUM(AH117:AH132)</f>
        <v>0</v>
      </c>
      <c r="R109" s="38">
        <f>ROUND(Q109/P109,2)</f>
        <v>0</v>
      </c>
      <c r="T109">
        <v>9</v>
      </c>
      <c r="U109">
        <f>SUM(AO117:AO132)</f>
        <v>0</v>
      </c>
      <c r="W109" s="3">
        <f t="shared" si="74"/>
        <v>0</v>
      </c>
      <c r="AB109" t="s">
        <v>91</v>
      </c>
      <c r="AE109" t="s">
        <v>92</v>
      </c>
      <c r="AH109" t="s">
        <v>93</v>
      </c>
      <c r="AT109" s="14">
        <v>46055</v>
      </c>
      <c r="AU109">
        <v>17</v>
      </c>
      <c r="AV109">
        <v>1</v>
      </c>
      <c r="AW109">
        <v>16</v>
      </c>
      <c r="AX109">
        <v>20</v>
      </c>
    </row>
    <row r="110" spans="2:50" x14ac:dyDescent="0.35">
      <c r="H110" s="17">
        <f>COUNTA(H117:H132)</f>
        <v>0</v>
      </c>
      <c r="I110" s="17">
        <f>COUNTA(I117:I132)</f>
        <v>0</v>
      </c>
      <c r="J110" s="17"/>
      <c r="K110" s="17">
        <f>COUNTA(K117:K132)</f>
        <v>0</v>
      </c>
      <c r="L110" s="17">
        <f>COUNTA(L117:L132)</f>
        <v>0</v>
      </c>
      <c r="N110" s="2" t="s">
        <v>73</v>
      </c>
      <c r="P110">
        <v>8</v>
      </c>
      <c r="Q110" s="17">
        <f>SUM(AG117:AG132)</f>
        <v>0</v>
      </c>
      <c r="R110" s="38">
        <f>ROUND(Q110/P110,2)</f>
        <v>0</v>
      </c>
      <c r="T110">
        <v>8</v>
      </c>
      <c r="U110">
        <f>SUM(AN117:AN132)</f>
        <v>0</v>
      </c>
      <c r="W110" s="3">
        <f>ROUND(U110/T110,2)</f>
        <v>0</v>
      </c>
      <c r="AA110" t="s">
        <v>75</v>
      </c>
      <c r="AB110" s="17">
        <f>H111</f>
        <v>0</v>
      </c>
      <c r="AC110" s="17">
        <f>H109</f>
        <v>0</v>
      </c>
      <c r="AD110" s="17">
        <f>H110</f>
        <v>0</v>
      </c>
      <c r="AE110" s="17">
        <f>I111</f>
        <v>0</v>
      </c>
      <c r="AF110" s="17">
        <f>I109</f>
        <v>0</v>
      </c>
      <c r="AG110" s="17">
        <f>I110</f>
        <v>0</v>
      </c>
      <c r="AH110" s="3">
        <f>R111</f>
        <v>0</v>
      </c>
      <c r="AT110" s="14">
        <v>46062</v>
      </c>
      <c r="AU110">
        <v>18</v>
      </c>
      <c r="AV110">
        <v>2</v>
      </c>
      <c r="AW110">
        <v>15</v>
      </c>
      <c r="AX110">
        <v>21</v>
      </c>
    </row>
    <row r="111" spans="2:50" x14ac:dyDescent="0.35">
      <c r="D111" s="23"/>
      <c r="E111" s="23" t="s">
        <v>79</v>
      </c>
      <c r="F111" s="23"/>
      <c r="G111" s="23"/>
      <c r="H111" s="24">
        <f>H109*H110</f>
        <v>0</v>
      </c>
      <c r="I111" s="24">
        <f>I109*I110</f>
        <v>0</v>
      </c>
      <c r="J111" s="24"/>
      <c r="K111" s="24">
        <f>K109*K110</f>
        <v>0</v>
      </c>
      <c r="L111" s="24">
        <f>L109*L110</f>
        <v>0</v>
      </c>
      <c r="M111" s="25"/>
      <c r="N111" s="23" t="s">
        <v>65</v>
      </c>
      <c r="O111" s="26"/>
      <c r="P111" s="26">
        <f>SUM(AC117:AC132)</f>
        <v>0</v>
      </c>
      <c r="Q111" s="24">
        <f>SUM(AD117:AD132)</f>
        <v>0</v>
      </c>
      <c r="R111" s="39">
        <f>IF(P111=0,0,ROUND(Q111/P111,2))</f>
        <v>0</v>
      </c>
      <c r="S111" s="25"/>
      <c r="T111" s="26">
        <f>SUM(AJ117:AJ132)</f>
        <v>0</v>
      </c>
      <c r="U111" s="26">
        <f>SUM(AK117:AK132)</f>
        <v>0</v>
      </c>
      <c r="V111" s="25"/>
      <c r="W111" s="39">
        <f>IF(T111=0,0,ROUND(U111/T111,2))</f>
        <v>0</v>
      </c>
      <c r="AA111" t="s">
        <v>76</v>
      </c>
      <c r="AB111" s="17">
        <f>K111</f>
        <v>0</v>
      </c>
      <c r="AC111" s="17">
        <f>K109</f>
        <v>0</v>
      </c>
      <c r="AD111" s="17">
        <f>K110</f>
        <v>0</v>
      </c>
      <c r="AE111" s="17">
        <f>L111</f>
        <v>0</v>
      </c>
      <c r="AF111" s="17">
        <f>L109</f>
        <v>0</v>
      </c>
      <c r="AG111" s="17">
        <f>L110</f>
        <v>0</v>
      </c>
      <c r="AH111" s="3">
        <f>W111</f>
        <v>0</v>
      </c>
      <c r="AT111" s="14">
        <v>46076</v>
      </c>
      <c r="AU111">
        <v>19</v>
      </c>
      <c r="AV111">
        <v>3</v>
      </c>
      <c r="AW111">
        <v>12</v>
      </c>
      <c r="AX111">
        <v>24</v>
      </c>
    </row>
    <row r="112" spans="2:50" ht="5" customHeight="1" x14ac:dyDescent="0.35">
      <c r="J112" s="17"/>
      <c r="AT112" s="14">
        <v>46083</v>
      </c>
      <c r="AU112">
        <v>20</v>
      </c>
      <c r="AV112">
        <v>4</v>
      </c>
      <c r="AW112">
        <v>14</v>
      </c>
      <c r="AX112">
        <v>23</v>
      </c>
    </row>
    <row r="113" spans="2:50" x14ac:dyDescent="0.35">
      <c r="B113" s="16" t="s">
        <v>62</v>
      </c>
      <c r="C113" s="16"/>
      <c r="D113" s="16" t="s">
        <v>0</v>
      </c>
      <c r="E113" s="16"/>
      <c r="F113" s="16"/>
      <c r="G113" s="16" t="s">
        <v>74</v>
      </c>
      <c r="J113" s="17"/>
      <c r="N113" s="16" t="s">
        <v>1</v>
      </c>
      <c r="O113" s="19"/>
      <c r="P113" s="21"/>
      <c r="Q113" s="16" t="s">
        <v>2</v>
      </c>
      <c r="R113" s="19"/>
      <c r="S113" s="21"/>
      <c r="T113" s="16" t="s">
        <v>3</v>
      </c>
      <c r="U113" s="17"/>
      <c r="V113" s="17"/>
      <c r="AT113" s="14">
        <v>46090</v>
      </c>
      <c r="AU113">
        <v>21</v>
      </c>
      <c r="AV113">
        <v>5</v>
      </c>
      <c r="AW113">
        <v>13</v>
      </c>
      <c r="AX113">
        <v>17</v>
      </c>
    </row>
    <row r="114" spans="2:50" x14ac:dyDescent="0.35">
      <c r="B114" s="6" t="s">
        <v>85</v>
      </c>
      <c r="G114" t="s">
        <v>75</v>
      </c>
      <c r="J114" t="s">
        <v>76</v>
      </c>
      <c r="N114" s="28" t="str">
        <f>$I$7</f>
        <v>Balancieren</v>
      </c>
      <c r="O114" s="29"/>
      <c r="P114" s="29"/>
      <c r="Q114" s="28" t="str">
        <f>$I$8</f>
        <v>Ballkoordination Bank</v>
      </c>
      <c r="R114" s="29"/>
      <c r="S114" s="29"/>
      <c r="T114" s="28" t="str">
        <f>$I$9</f>
        <v>Hockwende mit Ball</v>
      </c>
      <c r="AC114" t="s">
        <v>75</v>
      </c>
      <c r="AK114" t="s">
        <v>76</v>
      </c>
      <c r="AT114" s="14">
        <v>46104</v>
      </c>
      <c r="AU114">
        <v>22</v>
      </c>
      <c r="AV114">
        <v>6</v>
      </c>
      <c r="AW114">
        <v>9</v>
      </c>
      <c r="AX114">
        <v>22</v>
      </c>
    </row>
    <row r="115" spans="2:50" x14ac:dyDescent="0.35">
      <c r="G115" s="17" t="s">
        <v>87</v>
      </c>
      <c r="H115" s="17" t="s">
        <v>77</v>
      </c>
      <c r="I115" s="17" t="s">
        <v>78</v>
      </c>
      <c r="J115" s="17" t="s">
        <v>87</v>
      </c>
      <c r="K115" s="17" t="s">
        <v>77</v>
      </c>
      <c r="L115" s="17" t="s">
        <v>78</v>
      </c>
      <c r="N115" s="40" t="str">
        <f>N$31</f>
        <v>Zeit (sec)</v>
      </c>
      <c r="O115" t="s">
        <v>4</v>
      </c>
      <c r="Q115" s="40" t="str">
        <f>Q$31</f>
        <v>Zeit (sec)</v>
      </c>
      <c r="R115" t="s">
        <v>4</v>
      </c>
      <c r="T115" s="40" t="str">
        <f>T$31</f>
        <v>Anzahl</v>
      </c>
      <c r="U115" t="s">
        <v>4</v>
      </c>
      <c r="W115" t="s">
        <v>4</v>
      </c>
      <c r="AA115" t="s">
        <v>63</v>
      </c>
      <c r="AB115" t="s">
        <v>64</v>
      </c>
      <c r="AC115" t="s">
        <v>89</v>
      </c>
      <c r="AD115" t="s">
        <v>88</v>
      </c>
      <c r="AE115" t="s">
        <v>67</v>
      </c>
      <c r="AF115" t="s">
        <v>66</v>
      </c>
      <c r="AG115" t="s">
        <v>68</v>
      </c>
      <c r="AH115" t="s">
        <v>69</v>
      </c>
      <c r="AI115" t="s">
        <v>70</v>
      </c>
      <c r="AJ115" t="s">
        <v>90</v>
      </c>
      <c r="AK115" t="s">
        <v>88</v>
      </c>
      <c r="AL115" t="s">
        <v>67</v>
      </c>
      <c r="AM115" t="s">
        <v>66</v>
      </c>
      <c r="AN115" t="s">
        <v>68</v>
      </c>
      <c r="AO115" t="s">
        <v>69</v>
      </c>
      <c r="AP115" t="s">
        <v>70</v>
      </c>
      <c r="AT115" s="14">
        <v>46111</v>
      </c>
      <c r="AU115">
        <v>23</v>
      </c>
      <c r="AV115">
        <v>7</v>
      </c>
      <c r="AW115">
        <v>10</v>
      </c>
      <c r="AX115">
        <v>18</v>
      </c>
    </row>
    <row r="116" spans="2:50" ht="5" customHeight="1" x14ac:dyDescent="0.35">
      <c r="G116" s="17"/>
      <c r="H116" s="17"/>
      <c r="I116" s="17"/>
      <c r="J116" s="17"/>
      <c r="K116" s="17"/>
      <c r="L116" s="17"/>
      <c r="AT116" s="14">
        <v>46125</v>
      </c>
      <c r="AU116">
        <v>24</v>
      </c>
      <c r="AV116">
        <v>8</v>
      </c>
      <c r="AW116">
        <v>11</v>
      </c>
      <c r="AX116">
        <v>19</v>
      </c>
    </row>
    <row r="117" spans="2:50" x14ac:dyDescent="0.35">
      <c r="B117" s="32"/>
      <c r="C117" s="17">
        <f>IF(B117="",AA117,B117)</f>
        <v>1</v>
      </c>
      <c r="D117" s="31"/>
      <c r="E117" s="54"/>
      <c r="G117" s="32"/>
      <c r="H117" s="44"/>
      <c r="I117" s="45"/>
      <c r="J117" s="35"/>
      <c r="K117" s="44"/>
      <c r="L117" s="44"/>
      <c r="N117" s="33"/>
      <c r="O117" s="19">
        <f>IF(N117=0,0,IF($AU$29,24,0)+IF($AU$29,-1,1)*VLOOKUP(N117+$AU$31,AU$33:AX$57,4,TRUE))</f>
        <v>0</v>
      </c>
      <c r="Q117" s="33"/>
      <c r="R117" s="19">
        <f>IF(Q117=0,0,IF($AV$29,24,0)+IF($AV$29,-1,1)*VLOOKUP(Q117+$AV$31,AV$33:AX$57,3,TRUE))</f>
        <v>0</v>
      </c>
      <c r="T117" s="33"/>
      <c r="U117" s="19">
        <f>IF(T117=0,0,IF($AW$29,24,0)+IF($AW$29,-1,1)*VLOOKUP(T117+$AW$31,AW$33:AX$57,2,TRUE))</f>
        <v>0</v>
      </c>
      <c r="W117" s="16">
        <f>IF(AB117=0,0,O117+R117+U117)</f>
        <v>0</v>
      </c>
      <c r="AA117">
        <v>1</v>
      </c>
      <c r="AB117" s="6" t="b">
        <f>OR(C117=0,AND(D117="",N117=0,Q117=0,T117=0))</f>
        <v>1</v>
      </c>
      <c r="AC117" s="20">
        <f>1-OR(G117="n",AB117)</f>
        <v>0</v>
      </c>
      <c r="AD117" s="6">
        <f>IF(AC117=1,$W117,0)</f>
        <v>0</v>
      </c>
      <c r="AE117" s="7">
        <f>AD117+($AA117-1)*0.0001</f>
        <v>0</v>
      </c>
      <c r="AF117" s="6">
        <f>RANK(AE117,AE117:AE132)</f>
        <v>16</v>
      </c>
      <c r="AG117" s="6">
        <f>IF($AF117&lt;=8,$W117,0)</f>
        <v>0</v>
      </c>
      <c r="AH117" s="6">
        <f>IF($AF117&lt;=9,$W117,0)</f>
        <v>0</v>
      </c>
      <c r="AI117" s="6">
        <f>IF($AF117&lt;=10,$W117,0)</f>
        <v>0</v>
      </c>
      <c r="AJ117" s="20">
        <f>1-OR(J117="n",AB117)</f>
        <v>0</v>
      </c>
      <c r="AK117" s="6">
        <f>IF(AJ117=1,$W117,0)</f>
        <v>0</v>
      </c>
      <c r="AL117" s="7">
        <f t="shared" ref="AL117:AL132" si="75">AK117+($AA117-1)*0.0001</f>
        <v>0</v>
      </c>
      <c r="AM117" s="6">
        <f>RANK(AL117,AL117:AL132)</f>
        <v>16</v>
      </c>
      <c r="AN117" s="6">
        <f>IF($AM117&lt;=8,$AK117,0)</f>
        <v>0</v>
      </c>
      <c r="AO117" s="6">
        <f>IF($AM117&lt;=9,$AK117,0)</f>
        <v>0</v>
      </c>
      <c r="AP117" s="6">
        <f>IF($AM117&lt;=10,$AK117,0)</f>
        <v>0</v>
      </c>
      <c r="AQ117" s="14"/>
      <c r="AR117" s="14"/>
    </row>
    <row r="118" spans="2:50" x14ac:dyDescent="0.35">
      <c r="B118" s="32"/>
      <c r="C118" s="17">
        <f t="shared" ref="C118:C132" si="76">IF(B118="",AA118,B118)</f>
        <v>2</v>
      </c>
      <c r="D118" s="31"/>
      <c r="E118" s="54"/>
      <c r="G118" s="32"/>
      <c r="H118" s="44"/>
      <c r="I118" s="45"/>
      <c r="J118" s="35"/>
      <c r="K118" s="44"/>
      <c r="L118" s="44"/>
      <c r="N118" s="33"/>
      <c r="O118" s="19">
        <f t="shared" ref="O118:O132" si="77">IF(N118=0,0,IF($AU$29,24,0)+IF($AU$29,-1,1)*VLOOKUP(N118+$AU$31,AU$33:AX$57,4,TRUE))</f>
        <v>0</v>
      </c>
      <c r="Q118" s="33"/>
      <c r="R118" s="19">
        <f t="shared" ref="R118:R132" si="78">IF(Q118=0,0,IF($AV$29,24,0)+IF($AV$29,-1,1)*VLOOKUP(Q118+$AV$31,AV$33:AX$57,3,TRUE))</f>
        <v>0</v>
      </c>
      <c r="T118" s="33"/>
      <c r="U118" s="19">
        <f t="shared" ref="U118:U132" si="79">IF(T118=0,0,IF($AW$29,24,0)+IF($AW$29,-1,1)*VLOOKUP(T118+$AW$31,AW$33:AX$57,2,TRUE))</f>
        <v>0</v>
      </c>
      <c r="W118" s="16">
        <f t="shared" ref="W118:W132" si="80">IF(AB118=0,0,O118+R118+U118)</f>
        <v>0</v>
      </c>
      <c r="AA118">
        <v>2</v>
      </c>
      <c r="AB118" s="6" t="b">
        <f t="shared" ref="AB118:AB132" si="81">OR(C118=0,AND(D118="",N118=0,Q118=0,T118=0))</f>
        <v>1</v>
      </c>
      <c r="AC118" s="20">
        <f t="shared" ref="AC118:AC132" si="82">1-OR(G118="n",AB118)</f>
        <v>0</v>
      </c>
      <c r="AD118" s="6">
        <f t="shared" ref="AD118:AD132" si="83">IF(AC118=1,W118,0)</f>
        <v>0</v>
      </c>
      <c r="AE118" s="7">
        <f t="shared" ref="AE118:AE132" si="84">AD118+(AA118-1)*0.0001</f>
        <v>1E-4</v>
      </c>
      <c r="AF118" s="6">
        <f>RANK(AE118,AE117:AE132)</f>
        <v>15</v>
      </c>
      <c r="AG118" s="6">
        <f t="shared" ref="AG118:AG132" si="85">IF($AF118&lt;=8,$W118,0)</f>
        <v>0</v>
      </c>
      <c r="AH118" s="6">
        <f t="shared" ref="AH118:AH132" si="86">IF($AF118&lt;=9,$W118,0)</f>
        <v>0</v>
      </c>
      <c r="AI118" s="6">
        <f t="shared" ref="AI118:AI132" si="87">IF($AF118&lt;=10,$W118,0)</f>
        <v>0</v>
      </c>
      <c r="AJ118" s="20">
        <f t="shared" ref="AJ118:AJ132" si="88">1-OR(J118="n",AB118)</f>
        <v>0</v>
      </c>
      <c r="AK118" s="6">
        <f t="shared" ref="AK118:AK132" si="89">IF(AJ118=1,$W118,0)</f>
        <v>0</v>
      </c>
      <c r="AL118" s="7">
        <f t="shared" si="75"/>
        <v>1E-4</v>
      </c>
      <c r="AM118" s="6">
        <f>RANK(AL118,AL117:AL132)</f>
        <v>15</v>
      </c>
      <c r="AN118" s="6">
        <f t="shared" ref="AN118:AN132" si="90">IF($AM118&lt;=8,$AK118,0)</f>
        <v>0</v>
      </c>
      <c r="AO118" s="6">
        <f t="shared" ref="AO118:AO132" si="91">IF($AM118&lt;=9,$AK118,0)</f>
        <v>0</v>
      </c>
      <c r="AP118" s="6">
        <f t="shared" ref="AP118:AP132" si="92">IF($AM118&lt;=10,$AK118,0)</f>
        <v>0</v>
      </c>
      <c r="AQ118" s="14"/>
      <c r="AR118" s="14"/>
    </row>
    <row r="119" spans="2:50" x14ac:dyDescent="0.35">
      <c r="B119" s="32"/>
      <c r="C119" s="17">
        <f t="shared" si="76"/>
        <v>3</v>
      </c>
      <c r="D119" s="31"/>
      <c r="E119" s="54"/>
      <c r="G119" s="32"/>
      <c r="H119" s="44"/>
      <c r="I119" s="45"/>
      <c r="J119" s="35"/>
      <c r="K119" s="44"/>
      <c r="L119" s="44"/>
      <c r="N119" s="33"/>
      <c r="O119" s="19">
        <f t="shared" si="77"/>
        <v>0</v>
      </c>
      <c r="Q119" s="33"/>
      <c r="R119" s="19">
        <f t="shared" si="78"/>
        <v>0</v>
      </c>
      <c r="T119" s="33"/>
      <c r="U119" s="19">
        <f t="shared" si="79"/>
        <v>0</v>
      </c>
      <c r="W119" s="16">
        <f t="shared" si="80"/>
        <v>0</v>
      </c>
      <c r="AA119">
        <v>3</v>
      </c>
      <c r="AB119" s="6" t="b">
        <f t="shared" si="81"/>
        <v>1</v>
      </c>
      <c r="AC119" s="20">
        <f t="shared" si="82"/>
        <v>0</v>
      </c>
      <c r="AD119" s="6">
        <f t="shared" si="83"/>
        <v>0</v>
      </c>
      <c r="AE119" s="7">
        <f t="shared" si="84"/>
        <v>2.0000000000000001E-4</v>
      </c>
      <c r="AF119" s="6">
        <f>RANK(AE119,AE117:AE132)</f>
        <v>14</v>
      </c>
      <c r="AG119" s="6">
        <f t="shared" si="85"/>
        <v>0</v>
      </c>
      <c r="AH119" s="6">
        <f t="shared" si="86"/>
        <v>0</v>
      </c>
      <c r="AI119" s="6">
        <f t="shared" si="87"/>
        <v>0</v>
      </c>
      <c r="AJ119" s="20">
        <f t="shared" si="88"/>
        <v>0</v>
      </c>
      <c r="AK119" s="6">
        <f t="shared" si="89"/>
        <v>0</v>
      </c>
      <c r="AL119" s="7">
        <f t="shared" si="75"/>
        <v>2.0000000000000001E-4</v>
      </c>
      <c r="AM119" s="6">
        <f>RANK(AL119,AL117:AL132)</f>
        <v>14</v>
      </c>
      <c r="AN119" s="6">
        <f t="shared" si="90"/>
        <v>0</v>
      </c>
      <c r="AO119" s="6">
        <f t="shared" si="91"/>
        <v>0</v>
      </c>
      <c r="AP119" s="6">
        <f t="shared" si="92"/>
        <v>0</v>
      </c>
      <c r="AQ119" s="14"/>
      <c r="AR119" s="14"/>
    </row>
    <row r="120" spans="2:50" x14ac:dyDescent="0.35">
      <c r="B120" s="32"/>
      <c r="C120" s="17">
        <f t="shared" si="76"/>
        <v>4</v>
      </c>
      <c r="D120" s="31"/>
      <c r="E120" s="54"/>
      <c r="G120" s="32"/>
      <c r="H120" s="44"/>
      <c r="I120" s="45"/>
      <c r="J120" s="35"/>
      <c r="K120" s="44"/>
      <c r="L120" s="44"/>
      <c r="N120" s="33"/>
      <c r="O120" s="19">
        <f t="shared" si="77"/>
        <v>0</v>
      </c>
      <c r="Q120" s="33"/>
      <c r="R120" s="19">
        <f t="shared" si="78"/>
        <v>0</v>
      </c>
      <c r="T120" s="33"/>
      <c r="U120" s="19">
        <f t="shared" si="79"/>
        <v>0</v>
      </c>
      <c r="W120" s="16">
        <f t="shared" si="80"/>
        <v>0</v>
      </c>
      <c r="AA120">
        <v>4</v>
      </c>
      <c r="AB120" s="6" t="b">
        <f t="shared" si="81"/>
        <v>1</v>
      </c>
      <c r="AC120" s="20">
        <f t="shared" si="82"/>
        <v>0</v>
      </c>
      <c r="AD120" s="6">
        <f t="shared" si="83"/>
        <v>0</v>
      </c>
      <c r="AE120" s="7">
        <f t="shared" si="84"/>
        <v>3.0000000000000003E-4</v>
      </c>
      <c r="AF120" s="6">
        <f>RANK(AE120,AE117:AE132)</f>
        <v>13</v>
      </c>
      <c r="AG120" s="6">
        <f t="shared" si="85"/>
        <v>0</v>
      </c>
      <c r="AH120" s="6">
        <f t="shared" si="86"/>
        <v>0</v>
      </c>
      <c r="AI120" s="6">
        <f t="shared" si="87"/>
        <v>0</v>
      </c>
      <c r="AJ120" s="20">
        <f t="shared" si="88"/>
        <v>0</v>
      </c>
      <c r="AK120" s="6">
        <f t="shared" si="89"/>
        <v>0</v>
      </c>
      <c r="AL120" s="7">
        <f t="shared" si="75"/>
        <v>3.0000000000000003E-4</v>
      </c>
      <c r="AM120" s="6">
        <f>RANK(AL120,AL117:AL132)</f>
        <v>13</v>
      </c>
      <c r="AN120" s="6">
        <f t="shared" si="90"/>
        <v>0</v>
      </c>
      <c r="AO120" s="6">
        <f t="shared" si="91"/>
        <v>0</v>
      </c>
      <c r="AP120" s="6">
        <f t="shared" si="92"/>
        <v>0</v>
      </c>
      <c r="AQ120" s="14"/>
      <c r="AR120" s="14"/>
    </row>
    <row r="121" spans="2:50" x14ac:dyDescent="0.35">
      <c r="B121" s="32"/>
      <c r="C121" s="17">
        <f t="shared" si="76"/>
        <v>5</v>
      </c>
      <c r="D121" s="31"/>
      <c r="E121" s="54"/>
      <c r="G121" s="32"/>
      <c r="H121" s="44"/>
      <c r="I121" s="45"/>
      <c r="J121" s="35"/>
      <c r="K121" s="44"/>
      <c r="L121" s="44"/>
      <c r="N121" s="33"/>
      <c r="O121" s="19">
        <f t="shared" si="77"/>
        <v>0</v>
      </c>
      <c r="Q121" s="33"/>
      <c r="R121" s="19">
        <f t="shared" si="78"/>
        <v>0</v>
      </c>
      <c r="T121" s="33"/>
      <c r="U121" s="19">
        <f t="shared" si="79"/>
        <v>0</v>
      </c>
      <c r="W121" s="16">
        <f t="shared" si="80"/>
        <v>0</v>
      </c>
      <c r="AA121">
        <v>5</v>
      </c>
      <c r="AB121" s="6" t="b">
        <f t="shared" si="81"/>
        <v>1</v>
      </c>
      <c r="AC121" s="20">
        <f t="shared" si="82"/>
        <v>0</v>
      </c>
      <c r="AD121" s="6">
        <f t="shared" si="83"/>
        <v>0</v>
      </c>
      <c r="AE121" s="7">
        <f t="shared" si="84"/>
        <v>4.0000000000000002E-4</v>
      </c>
      <c r="AF121" s="6">
        <f>RANK(AE121,AE117:AE132)</f>
        <v>12</v>
      </c>
      <c r="AG121" s="6">
        <f t="shared" si="85"/>
        <v>0</v>
      </c>
      <c r="AH121" s="6">
        <f t="shared" si="86"/>
        <v>0</v>
      </c>
      <c r="AI121" s="6">
        <f t="shared" si="87"/>
        <v>0</v>
      </c>
      <c r="AJ121" s="20">
        <f t="shared" si="88"/>
        <v>0</v>
      </c>
      <c r="AK121" s="6">
        <f t="shared" si="89"/>
        <v>0</v>
      </c>
      <c r="AL121" s="7">
        <f t="shared" si="75"/>
        <v>4.0000000000000002E-4</v>
      </c>
      <c r="AM121" s="6">
        <f>RANK(AL121,AL117:AL132)</f>
        <v>12</v>
      </c>
      <c r="AN121" s="6">
        <f t="shared" si="90"/>
        <v>0</v>
      </c>
      <c r="AO121" s="6">
        <f t="shared" si="91"/>
        <v>0</v>
      </c>
      <c r="AP121" s="6">
        <f t="shared" si="92"/>
        <v>0</v>
      </c>
      <c r="AQ121" s="14"/>
      <c r="AR121" s="14"/>
    </row>
    <row r="122" spans="2:50" x14ac:dyDescent="0.35">
      <c r="B122" s="32"/>
      <c r="C122" s="17">
        <f t="shared" si="76"/>
        <v>6</v>
      </c>
      <c r="D122" s="31"/>
      <c r="E122" s="54"/>
      <c r="G122" s="32"/>
      <c r="H122" s="44"/>
      <c r="I122" s="45"/>
      <c r="J122" s="35"/>
      <c r="K122" s="44"/>
      <c r="L122" s="44"/>
      <c r="N122" s="33"/>
      <c r="O122" s="19">
        <f t="shared" si="77"/>
        <v>0</v>
      </c>
      <c r="Q122" s="33"/>
      <c r="R122" s="19">
        <f t="shared" si="78"/>
        <v>0</v>
      </c>
      <c r="T122" s="33"/>
      <c r="U122" s="19">
        <f t="shared" si="79"/>
        <v>0</v>
      </c>
      <c r="W122" s="16">
        <f t="shared" si="80"/>
        <v>0</v>
      </c>
      <c r="AA122">
        <v>6</v>
      </c>
      <c r="AB122" s="6" t="b">
        <f t="shared" si="81"/>
        <v>1</v>
      </c>
      <c r="AC122" s="20">
        <f t="shared" si="82"/>
        <v>0</v>
      </c>
      <c r="AD122" s="6">
        <f t="shared" si="83"/>
        <v>0</v>
      </c>
      <c r="AE122" s="7">
        <f t="shared" si="84"/>
        <v>5.0000000000000001E-4</v>
      </c>
      <c r="AF122" s="6">
        <f>RANK(AE122,AE117:AE132)</f>
        <v>11</v>
      </c>
      <c r="AG122" s="6">
        <f t="shared" si="85"/>
        <v>0</v>
      </c>
      <c r="AH122" s="6">
        <f t="shared" si="86"/>
        <v>0</v>
      </c>
      <c r="AI122" s="6">
        <f t="shared" si="87"/>
        <v>0</v>
      </c>
      <c r="AJ122" s="20">
        <f t="shared" si="88"/>
        <v>0</v>
      </c>
      <c r="AK122" s="6">
        <f t="shared" si="89"/>
        <v>0</v>
      </c>
      <c r="AL122" s="7">
        <f t="shared" si="75"/>
        <v>5.0000000000000001E-4</v>
      </c>
      <c r="AM122" s="6">
        <f>RANK(AL122,AL117:AL132)</f>
        <v>11</v>
      </c>
      <c r="AN122" s="6">
        <f t="shared" si="90"/>
        <v>0</v>
      </c>
      <c r="AO122" s="6">
        <f t="shared" si="91"/>
        <v>0</v>
      </c>
      <c r="AP122" s="6">
        <f t="shared" si="92"/>
        <v>0</v>
      </c>
      <c r="AQ122" s="14"/>
      <c r="AR122" s="14"/>
    </row>
    <row r="123" spans="2:50" x14ac:dyDescent="0.35">
      <c r="B123" s="32"/>
      <c r="C123" s="17">
        <f t="shared" si="76"/>
        <v>7</v>
      </c>
      <c r="D123" s="31"/>
      <c r="E123" s="54"/>
      <c r="G123" s="32"/>
      <c r="H123" s="44"/>
      <c r="I123" s="45"/>
      <c r="J123" s="35"/>
      <c r="K123" s="44"/>
      <c r="L123" s="44"/>
      <c r="N123" s="33"/>
      <c r="O123" s="19">
        <f t="shared" si="77"/>
        <v>0</v>
      </c>
      <c r="Q123" s="33"/>
      <c r="R123" s="19">
        <f t="shared" si="78"/>
        <v>0</v>
      </c>
      <c r="T123" s="33"/>
      <c r="U123" s="19">
        <f t="shared" si="79"/>
        <v>0</v>
      </c>
      <c r="W123" s="16">
        <f t="shared" si="80"/>
        <v>0</v>
      </c>
      <c r="AA123">
        <v>7</v>
      </c>
      <c r="AB123" s="6" t="b">
        <f t="shared" si="81"/>
        <v>1</v>
      </c>
      <c r="AC123" s="20">
        <f t="shared" si="82"/>
        <v>0</v>
      </c>
      <c r="AD123" s="6">
        <f t="shared" si="83"/>
        <v>0</v>
      </c>
      <c r="AE123" s="7">
        <f t="shared" si="84"/>
        <v>6.0000000000000006E-4</v>
      </c>
      <c r="AF123" s="6">
        <f>RANK(AE123,AE117:AE132)</f>
        <v>10</v>
      </c>
      <c r="AG123" s="6">
        <f t="shared" si="85"/>
        <v>0</v>
      </c>
      <c r="AH123" s="6">
        <f t="shared" si="86"/>
        <v>0</v>
      </c>
      <c r="AI123" s="6">
        <f t="shared" si="87"/>
        <v>0</v>
      </c>
      <c r="AJ123" s="20">
        <f t="shared" si="88"/>
        <v>0</v>
      </c>
      <c r="AK123" s="6">
        <f t="shared" si="89"/>
        <v>0</v>
      </c>
      <c r="AL123" s="7">
        <f t="shared" si="75"/>
        <v>6.0000000000000006E-4</v>
      </c>
      <c r="AM123" s="6">
        <f>RANK(AL123,AL117:AL132)</f>
        <v>10</v>
      </c>
      <c r="AN123" s="6">
        <f t="shared" si="90"/>
        <v>0</v>
      </c>
      <c r="AO123" s="6">
        <f t="shared" si="91"/>
        <v>0</v>
      </c>
      <c r="AP123" s="6">
        <f t="shared" si="92"/>
        <v>0</v>
      </c>
      <c r="AQ123" s="14"/>
      <c r="AR123" s="14"/>
    </row>
    <row r="124" spans="2:50" x14ac:dyDescent="0.35">
      <c r="B124" s="32"/>
      <c r="C124" s="17">
        <f t="shared" si="76"/>
        <v>8</v>
      </c>
      <c r="D124" s="31"/>
      <c r="E124" s="54"/>
      <c r="G124" s="32"/>
      <c r="H124" s="44"/>
      <c r="I124" s="45"/>
      <c r="J124" s="35"/>
      <c r="K124" s="44"/>
      <c r="L124" s="44"/>
      <c r="N124" s="33"/>
      <c r="O124" s="19">
        <f t="shared" si="77"/>
        <v>0</v>
      </c>
      <c r="Q124" s="33"/>
      <c r="R124" s="19">
        <f t="shared" si="78"/>
        <v>0</v>
      </c>
      <c r="T124" s="33"/>
      <c r="U124" s="19">
        <f t="shared" si="79"/>
        <v>0</v>
      </c>
      <c r="W124" s="16">
        <f t="shared" si="80"/>
        <v>0</v>
      </c>
      <c r="AA124">
        <v>8</v>
      </c>
      <c r="AB124" s="6" t="b">
        <f t="shared" si="81"/>
        <v>1</v>
      </c>
      <c r="AC124" s="20">
        <f t="shared" si="82"/>
        <v>0</v>
      </c>
      <c r="AD124" s="6">
        <f t="shared" si="83"/>
        <v>0</v>
      </c>
      <c r="AE124" s="7">
        <f t="shared" si="84"/>
        <v>6.9999999999999999E-4</v>
      </c>
      <c r="AF124" s="6">
        <f>RANK(AE124,AE117:AE132)</f>
        <v>9</v>
      </c>
      <c r="AG124" s="6">
        <f t="shared" si="85"/>
        <v>0</v>
      </c>
      <c r="AH124" s="6">
        <f t="shared" si="86"/>
        <v>0</v>
      </c>
      <c r="AI124" s="6">
        <f t="shared" si="87"/>
        <v>0</v>
      </c>
      <c r="AJ124" s="20">
        <f t="shared" si="88"/>
        <v>0</v>
      </c>
      <c r="AK124" s="6">
        <f t="shared" si="89"/>
        <v>0</v>
      </c>
      <c r="AL124" s="7">
        <f t="shared" si="75"/>
        <v>6.9999999999999999E-4</v>
      </c>
      <c r="AM124" s="6">
        <f>RANK(AL124,AL117:AL132)</f>
        <v>9</v>
      </c>
      <c r="AN124" s="6">
        <f t="shared" si="90"/>
        <v>0</v>
      </c>
      <c r="AO124" s="6">
        <f t="shared" si="91"/>
        <v>0</v>
      </c>
      <c r="AP124" s="6">
        <f t="shared" si="92"/>
        <v>0</v>
      </c>
      <c r="AQ124" s="14"/>
      <c r="AR124" s="14"/>
    </row>
    <row r="125" spans="2:50" x14ac:dyDescent="0.35">
      <c r="B125" s="32"/>
      <c r="C125" s="17">
        <f t="shared" si="76"/>
        <v>9</v>
      </c>
      <c r="D125" s="31"/>
      <c r="E125" s="54"/>
      <c r="G125" s="32"/>
      <c r="H125" s="44"/>
      <c r="I125" s="45"/>
      <c r="J125" s="35"/>
      <c r="K125" s="44"/>
      <c r="L125" s="44"/>
      <c r="N125" s="33"/>
      <c r="O125" s="19">
        <f t="shared" si="77"/>
        <v>0</v>
      </c>
      <c r="Q125" s="33"/>
      <c r="R125" s="19">
        <f t="shared" si="78"/>
        <v>0</v>
      </c>
      <c r="T125" s="33"/>
      <c r="U125" s="19">
        <f t="shared" si="79"/>
        <v>0</v>
      </c>
      <c r="W125" s="16">
        <f t="shared" si="80"/>
        <v>0</v>
      </c>
      <c r="AA125">
        <v>9</v>
      </c>
      <c r="AB125" s="6" t="b">
        <f t="shared" si="81"/>
        <v>1</v>
      </c>
      <c r="AC125" s="20">
        <f t="shared" si="82"/>
        <v>0</v>
      </c>
      <c r="AD125" s="6">
        <f t="shared" si="83"/>
        <v>0</v>
      </c>
      <c r="AE125" s="7">
        <f t="shared" si="84"/>
        <v>8.0000000000000004E-4</v>
      </c>
      <c r="AF125" s="6">
        <f>RANK(AE125,AE117:AE132)</f>
        <v>8</v>
      </c>
      <c r="AG125" s="6">
        <f t="shared" si="85"/>
        <v>0</v>
      </c>
      <c r="AH125" s="6">
        <f t="shared" si="86"/>
        <v>0</v>
      </c>
      <c r="AI125" s="6">
        <f t="shared" si="87"/>
        <v>0</v>
      </c>
      <c r="AJ125" s="20">
        <f t="shared" si="88"/>
        <v>0</v>
      </c>
      <c r="AK125" s="6">
        <f t="shared" si="89"/>
        <v>0</v>
      </c>
      <c r="AL125" s="7">
        <f t="shared" si="75"/>
        <v>8.0000000000000004E-4</v>
      </c>
      <c r="AM125" s="6">
        <f>RANK(AL125,AL117:AL132)</f>
        <v>8</v>
      </c>
      <c r="AN125" s="6">
        <f t="shared" si="90"/>
        <v>0</v>
      </c>
      <c r="AO125" s="6">
        <f t="shared" si="91"/>
        <v>0</v>
      </c>
      <c r="AP125" s="6">
        <f t="shared" si="92"/>
        <v>0</v>
      </c>
      <c r="AQ125" s="14"/>
      <c r="AR125" s="14"/>
    </row>
    <row r="126" spans="2:50" x14ac:dyDescent="0.35">
      <c r="B126" s="32"/>
      <c r="C126" s="17">
        <f t="shared" si="76"/>
        <v>10</v>
      </c>
      <c r="D126" s="31"/>
      <c r="E126" s="54"/>
      <c r="G126" s="32"/>
      <c r="H126" s="44"/>
      <c r="I126" s="45"/>
      <c r="J126" s="35"/>
      <c r="K126" s="44"/>
      <c r="L126" s="44"/>
      <c r="N126" s="33"/>
      <c r="O126" s="19">
        <f t="shared" si="77"/>
        <v>0</v>
      </c>
      <c r="Q126" s="33"/>
      <c r="R126" s="19">
        <f t="shared" si="78"/>
        <v>0</v>
      </c>
      <c r="T126" s="33"/>
      <c r="U126" s="19">
        <f t="shared" si="79"/>
        <v>0</v>
      </c>
      <c r="W126" s="16">
        <f t="shared" si="80"/>
        <v>0</v>
      </c>
      <c r="AA126">
        <v>10</v>
      </c>
      <c r="AB126" s="6" t="b">
        <f t="shared" si="81"/>
        <v>1</v>
      </c>
      <c r="AC126" s="20">
        <f t="shared" si="82"/>
        <v>0</v>
      </c>
      <c r="AD126" s="6">
        <f t="shared" si="83"/>
        <v>0</v>
      </c>
      <c r="AE126" s="7">
        <f t="shared" si="84"/>
        <v>9.0000000000000008E-4</v>
      </c>
      <c r="AF126" s="6">
        <f>RANK(AE126,AE117:AE132)</f>
        <v>7</v>
      </c>
      <c r="AG126" s="6">
        <f t="shared" si="85"/>
        <v>0</v>
      </c>
      <c r="AH126" s="6">
        <f t="shared" si="86"/>
        <v>0</v>
      </c>
      <c r="AI126" s="6">
        <f t="shared" si="87"/>
        <v>0</v>
      </c>
      <c r="AJ126" s="20">
        <f t="shared" si="88"/>
        <v>0</v>
      </c>
      <c r="AK126" s="6">
        <f t="shared" si="89"/>
        <v>0</v>
      </c>
      <c r="AL126" s="7">
        <f t="shared" si="75"/>
        <v>9.0000000000000008E-4</v>
      </c>
      <c r="AM126" s="6">
        <f>RANK(AL126,AL117:AL132)</f>
        <v>7</v>
      </c>
      <c r="AN126" s="6">
        <f t="shared" si="90"/>
        <v>0</v>
      </c>
      <c r="AO126" s="6">
        <f t="shared" si="91"/>
        <v>0</v>
      </c>
      <c r="AP126" s="6">
        <f t="shared" si="92"/>
        <v>0</v>
      </c>
      <c r="AQ126" s="14"/>
      <c r="AR126" s="14"/>
    </row>
    <row r="127" spans="2:50" x14ac:dyDescent="0.35">
      <c r="B127" s="32"/>
      <c r="C127" s="17">
        <f t="shared" si="76"/>
        <v>11</v>
      </c>
      <c r="D127" s="31"/>
      <c r="E127" s="54"/>
      <c r="G127" s="32"/>
      <c r="H127" s="44"/>
      <c r="I127" s="45"/>
      <c r="J127" s="35"/>
      <c r="K127" s="44"/>
      <c r="L127" s="44"/>
      <c r="N127" s="33"/>
      <c r="O127" s="19">
        <f t="shared" si="77"/>
        <v>0</v>
      </c>
      <c r="Q127" s="33"/>
      <c r="R127" s="19">
        <f t="shared" si="78"/>
        <v>0</v>
      </c>
      <c r="T127" s="33"/>
      <c r="U127" s="19">
        <f t="shared" si="79"/>
        <v>0</v>
      </c>
      <c r="W127" s="16">
        <f t="shared" si="80"/>
        <v>0</v>
      </c>
      <c r="AA127">
        <v>11</v>
      </c>
      <c r="AB127" s="6" t="b">
        <f t="shared" si="81"/>
        <v>1</v>
      </c>
      <c r="AC127" s="20">
        <f t="shared" si="82"/>
        <v>0</v>
      </c>
      <c r="AD127" s="6">
        <f t="shared" si="83"/>
        <v>0</v>
      </c>
      <c r="AE127" s="7">
        <f t="shared" si="84"/>
        <v>1E-3</v>
      </c>
      <c r="AF127" s="6">
        <f>RANK(AE127,AE117:AE132)</f>
        <v>6</v>
      </c>
      <c r="AG127" s="6">
        <f t="shared" si="85"/>
        <v>0</v>
      </c>
      <c r="AH127" s="6">
        <f t="shared" si="86"/>
        <v>0</v>
      </c>
      <c r="AI127" s="6">
        <f t="shared" si="87"/>
        <v>0</v>
      </c>
      <c r="AJ127" s="20">
        <f t="shared" si="88"/>
        <v>0</v>
      </c>
      <c r="AK127" s="6">
        <f t="shared" si="89"/>
        <v>0</v>
      </c>
      <c r="AL127" s="7">
        <f t="shared" si="75"/>
        <v>1E-3</v>
      </c>
      <c r="AM127" s="6">
        <f>RANK(AL127,AL117:AL132)</f>
        <v>6</v>
      </c>
      <c r="AN127" s="6">
        <f t="shared" si="90"/>
        <v>0</v>
      </c>
      <c r="AO127" s="6">
        <f t="shared" si="91"/>
        <v>0</v>
      </c>
      <c r="AP127" s="6">
        <f t="shared" si="92"/>
        <v>0</v>
      </c>
      <c r="AQ127" s="14"/>
      <c r="AR127" s="14"/>
    </row>
    <row r="128" spans="2:50" x14ac:dyDescent="0.35">
      <c r="B128" s="32"/>
      <c r="C128" s="17">
        <f t="shared" si="76"/>
        <v>12</v>
      </c>
      <c r="D128" s="31"/>
      <c r="E128" s="54"/>
      <c r="G128" s="32"/>
      <c r="H128" s="44"/>
      <c r="I128" s="45"/>
      <c r="J128" s="35"/>
      <c r="K128" s="44"/>
      <c r="L128" s="44"/>
      <c r="N128" s="33"/>
      <c r="O128" s="19">
        <f t="shared" si="77"/>
        <v>0</v>
      </c>
      <c r="Q128" s="33"/>
      <c r="R128" s="19">
        <f t="shared" si="78"/>
        <v>0</v>
      </c>
      <c r="T128" s="33"/>
      <c r="U128" s="19">
        <f t="shared" si="79"/>
        <v>0</v>
      </c>
      <c r="W128" s="16">
        <f t="shared" si="80"/>
        <v>0</v>
      </c>
      <c r="AA128">
        <v>12</v>
      </c>
      <c r="AB128" s="6" t="b">
        <f t="shared" si="81"/>
        <v>1</v>
      </c>
      <c r="AC128" s="20">
        <f t="shared" si="82"/>
        <v>0</v>
      </c>
      <c r="AD128" s="6">
        <f t="shared" si="83"/>
        <v>0</v>
      </c>
      <c r="AE128" s="7">
        <f t="shared" si="84"/>
        <v>1.1000000000000001E-3</v>
      </c>
      <c r="AF128" s="6">
        <f>RANK(AE128,AE117:AE132)</f>
        <v>5</v>
      </c>
      <c r="AG128" s="6">
        <f t="shared" si="85"/>
        <v>0</v>
      </c>
      <c r="AH128" s="6">
        <f t="shared" si="86"/>
        <v>0</v>
      </c>
      <c r="AI128" s="6">
        <f t="shared" si="87"/>
        <v>0</v>
      </c>
      <c r="AJ128" s="20">
        <f t="shared" si="88"/>
        <v>0</v>
      </c>
      <c r="AK128" s="6">
        <f t="shared" si="89"/>
        <v>0</v>
      </c>
      <c r="AL128" s="7">
        <f t="shared" si="75"/>
        <v>1.1000000000000001E-3</v>
      </c>
      <c r="AM128" s="6">
        <f>RANK(AL128,AL117:AL132)</f>
        <v>5</v>
      </c>
      <c r="AN128" s="6">
        <f t="shared" si="90"/>
        <v>0</v>
      </c>
      <c r="AO128" s="6">
        <f t="shared" si="91"/>
        <v>0</v>
      </c>
      <c r="AP128" s="6">
        <f t="shared" si="92"/>
        <v>0</v>
      </c>
      <c r="AQ128" s="14"/>
      <c r="AR128" s="14"/>
    </row>
    <row r="129" spans="2:44" x14ac:dyDescent="0.35">
      <c r="B129" s="32"/>
      <c r="C129" s="17">
        <f t="shared" si="76"/>
        <v>13</v>
      </c>
      <c r="D129" s="31"/>
      <c r="E129" s="54"/>
      <c r="G129" s="32"/>
      <c r="H129" s="44"/>
      <c r="I129" s="45"/>
      <c r="J129" s="35"/>
      <c r="K129" s="44"/>
      <c r="L129" s="44"/>
      <c r="N129" s="33"/>
      <c r="O129" s="19">
        <f t="shared" si="77"/>
        <v>0</v>
      </c>
      <c r="Q129" s="33"/>
      <c r="R129" s="19">
        <f t="shared" si="78"/>
        <v>0</v>
      </c>
      <c r="T129" s="33"/>
      <c r="U129" s="19">
        <f t="shared" si="79"/>
        <v>0</v>
      </c>
      <c r="W129" s="16">
        <f t="shared" si="80"/>
        <v>0</v>
      </c>
      <c r="AA129">
        <v>13</v>
      </c>
      <c r="AB129" s="6" t="b">
        <f t="shared" si="81"/>
        <v>1</v>
      </c>
      <c r="AC129" s="20">
        <f t="shared" si="82"/>
        <v>0</v>
      </c>
      <c r="AD129" s="6">
        <f t="shared" si="83"/>
        <v>0</v>
      </c>
      <c r="AE129" s="7">
        <f t="shared" si="84"/>
        <v>1.2000000000000001E-3</v>
      </c>
      <c r="AF129" s="6">
        <f>RANK(AE129,AE117:AE132)</f>
        <v>4</v>
      </c>
      <c r="AG129" s="6">
        <f t="shared" si="85"/>
        <v>0</v>
      </c>
      <c r="AH129" s="6">
        <f t="shared" si="86"/>
        <v>0</v>
      </c>
      <c r="AI129" s="6">
        <f t="shared" si="87"/>
        <v>0</v>
      </c>
      <c r="AJ129" s="20">
        <f t="shared" si="88"/>
        <v>0</v>
      </c>
      <c r="AK129" s="6">
        <f t="shared" si="89"/>
        <v>0</v>
      </c>
      <c r="AL129" s="7">
        <f t="shared" si="75"/>
        <v>1.2000000000000001E-3</v>
      </c>
      <c r="AM129" s="6">
        <f>RANK(AL129,AL117:AL132)</f>
        <v>4</v>
      </c>
      <c r="AN129" s="6">
        <f t="shared" si="90"/>
        <v>0</v>
      </c>
      <c r="AO129" s="6">
        <f t="shared" si="91"/>
        <v>0</v>
      </c>
      <c r="AP129" s="6">
        <f t="shared" si="92"/>
        <v>0</v>
      </c>
      <c r="AQ129" s="14"/>
      <c r="AR129" s="14"/>
    </row>
    <row r="130" spans="2:44" x14ac:dyDescent="0.35">
      <c r="B130" s="32"/>
      <c r="C130" s="17">
        <f t="shared" si="76"/>
        <v>14</v>
      </c>
      <c r="D130" s="31"/>
      <c r="E130" s="54"/>
      <c r="G130" s="32"/>
      <c r="H130" s="44"/>
      <c r="I130" s="45"/>
      <c r="J130" s="35"/>
      <c r="K130" s="44"/>
      <c r="L130" s="44"/>
      <c r="N130" s="33"/>
      <c r="O130" s="19">
        <f t="shared" si="77"/>
        <v>0</v>
      </c>
      <c r="Q130" s="33"/>
      <c r="R130" s="19">
        <f t="shared" si="78"/>
        <v>0</v>
      </c>
      <c r="T130" s="33"/>
      <c r="U130" s="19">
        <f t="shared" si="79"/>
        <v>0</v>
      </c>
      <c r="W130" s="16">
        <f t="shared" si="80"/>
        <v>0</v>
      </c>
      <c r="AA130">
        <v>14</v>
      </c>
      <c r="AB130" s="6" t="b">
        <f t="shared" si="81"/>
        <v>1</v>
      </c>
      <c r="AC130" s="20">
        <f t="shared" si="82"/>
        <v>0</v>
      </c>
      <c r="AD130" s="6">
        <f t="shared" si="83"/>
        <v>0</v>
      </c>
      <c r="AE130" s="7">
        <f t="shared" si="84"/>
        <v>1.3000000000000002E-3</v>
      </c>
      <c r="AF130" s="6">
        <f>RANK(AE130,AE117:AE132)</f>
        <v>3</v>
      </c>
      <c r="AG130" s="6">
        <f t="shared" si="85"/>
        <v>0</v>
      </c>
      <c r="AH130" s="6">
        <f t="shared" si="86"/>
        <v>0</v>
      </c>
      <c r="AI130" s="6">
        <f t="shared" si="87"/>
        <v>0</v>
      </c>
      <c r="AJ130" s="20">
        <f t="shared" si="88"/>
        <v>0</v>
      </c>
      <c r="AK130" s="6">
        <f t="shared" si="89"/>
        <v>0</v>
      </c>
      <c r="AL130" s="7">
        <f t="shared" si="75"/>
        <v>1.3000000000000002E-3</v>
      </c>
      <c r="AM130" s="6">
        <f>RANK(AL130,AL117:AL132)</f>
        <v>3</v>
      </c>
      <c r="AN130" s="6">
        <f t="shared" si="90"/>
        <v>0</v>
      </c>
      <c r="AO130" s="6">
        <f t="shared" si="91"/>
        <v>0</v>
      </c>
      <c r="AP130" s="6">
        <f t="shared" si="92"/>
        <v>0</v>
      </c>
      <c r="AQ130" s="14"/>
      <c r="AR130" s="14"/>
    </row>
    <row r="131" spans="2:44" x14ac:dyDescent="0.35">
      <c r="B131" s="32"/>
      <c r="C131" s="17">
        <f t="shared" si="76"/>
        <v>15</v>
      </c>
      <c r="D131" s="31"/>
      <c r="E131" s="54"/>
      <c r="G131" s="32"/>
      <c r="H131" s="44"/>
      <c r="I131" s="45"/>
      <c r="J131" s="35"/>
      <c r="K131" s="44"/>
      <c r="L131" s="44"/>
      <c r="N131" s="33"/>
      <c r="O131" s="19">
        <f t="shared" si="77"/>
        <v>0</v>
      </c>
      <c r="Q131" s="33"/>
      <c r="R131" s="19">
        <f t="shared" si="78"/>
        <v>0</v>
      </c>
      <c r="T131" s="33"/>
      <c r="U131" s="19">
        <f t="shared" si="79"/>
        <v>0</v>
      </c>
      <c r="W131" s="16">
        <f t="shared" si="80"/>
        <v>0</v>
      </c>
      <c r="AA131">
        <v>15</v>
      </c>
      <c r="AB131" s="6" t="b">
        <f t="shared" si="81"/>
        <v>1</v>
      </c>
      <c r="AC131" s="20">
        <f t="shared" si="82"/>
        <v>0</v>
      </c>
      <c r="AD131" s="6">
        <f t="shared" si="83"/>
        <v>0</v>
      </c>
      <c r="AE131" s="7">
        <f t="shared" si="84"/>
        <v>1.4E-3</v>
      </c>
      <c r="AF131" s="6">
        <f>RANK(AE131,AE117:AE132)</f>
        <v>2</v>
      </c>
      <c r="AG131" s="6">
        <f t="shared" si="85"/>
        <v>0</v>
      </c>
      <c r="AH131" s="6">
        <f t="shared" si="86"/>
        <v>0</v>
      </c>
      <c r="AI131" s="6">
        <f t="shared" si="87"/>
        <v>0</v>
      </c>
      <c r="AJ131" s="20">
        <f t="shared" si="88"/>
        <v>0</v>
      </c>
      <c r="AK131" s="6">
        <f t="shared" si="89"/>
        <v>0</v>
      </c>
      <c r="AL131" s="7">
        <f t="shared" si="75"/>
        <v>1.4E-3</v>
      </c>
      <c r="AM131" s="6">
        <f>RANK(AL131,AL117:AL132)</f>
        <v>2</v>
      </c>
      <c r="AN131" s="6">
        <f t="shared" si="90"/>
        <v>0</v>
      </c>
      <c r="AO131" s="6">
        <f t="shared" si="91"/>
        <v>0</v>
      </c>
      <c r="AP131" s="6">
        <f t="shared" si="92"/>
        <v>0</v>
      </c>
      <c r="AQ131" s="14"/>
      <c r="AR131" s="14"/>
    </row>
    <row r="132" spans="2:44" x14ac:dyDescent="0.35">
      <c r="B132" s="32"/>
      <c r="C132" s="17">
        <f t="shared" si="76"/>
        <v>16</v>
      </c>
      <c r="D132" s="31"/>
      <c r="E132" s="54"/>
      <c r="G132" s="32"/>
      <c r="H132" s="44"/>
      <c r="I132" s="45"/>
      <c r="J132" s="35"/>
      <c r="K132" s="44"/>
      <c r="L132" s="44"/>
      <c r="N132" s="33"/>
      <c r="O132" s="19">
        <f t="shared" si="77"/>
        <v>0</v>
      </c>
      <c r="Q132" s="33"/>
      <c r="R132" s="19">
        <f t="shared" si="78"/>
        <v>0</v>
      </c>
      <c r="T132" s="33"/>
      <c r="U132" s="19">
        <f t="shared" si="79"/>
        <v>0</v>
      </c>
      <c r="W132" s="16">
        <f t="shared" si="80"/>
        <v>0</v>
      </c>
      <c r="AA132">
        <v>16</v>
      </c>
      <c r="AB132" s="6" t="b">
        <f t="shared" si="81"/>
        <v>1</v>
      </c>
      <c r="AC132" s="20">
        <f t="shared" si="82"/>
        <v>0</v>
      </c>
      <c r="AD132" s="6">
        <f t="shared" si="83"/>
        <v>0</v>
      </c>
      <c r="AE132" s="7">
        <f t="shared" si="84"/>
        <v>1.5E-3</v>
      </c>
      <c r="AF132" s="6">
        <f>RANK(AE132,AE117:AE132)</f>
        <v>1</v>
      </c>
      <c r="AG132" s="6">
        <f t="shared" si="85"/>
        <v>0</v>
      </c>
      <c r="AH132" s="6">
        <f t="shared" si="86"/>
        <v>0</v>
      </c>
      <c r="AI132" s="6">
        <f t="shared" si="87"/>
        <v>0</v>
      </c>
      <c r="AJ132" s="20">
        <f t="shared" si="88"/>
        <v>0</v>
      </c>
      <c r="AK132" s="6">
        <f t="shared" si="89"/>
        <v>0</v>
      </c>
      <c r="AL132" s="7">
        <f t="shared" si="75"/>
        <v>1.5E-3</v>
      </c>
      <c r="AM132" s="6">
        <f>RANK(AL132,AL117:AL132)</f>
        <v>1</v>
      </c>
      <c r="AN132" s="6">
        <f t="shared" si="90"/>
        <v>0</v>
      </c>
      <c r="AO132" s="6">
        <f t="shared" si="91"/>
        <v>0</v>
      </c>
      <c r="AP132" s="6">
        <f t="shared" si="92"/>
        <v>0</v>
      </c>
      <c r="AQ132" s="14"/>
      <c r="AR132" s="14"/>
    </row>
    <row r="133" spans="2:44" x14ac:dyDescent="0.35">
      <c r="B133" s="47"/>
      <c r="C133" s="47"/>
      <c r="D133" s="47"/>
      <c r="E133" s="47"/>
      <c r="F133" s="47"/>
      <c r="G133" s="47"/>
      <c r="H133" s="47"/>
      <c r="I133" s="47"/>
      <c r="J133" s="49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</row>
    <row r="134" spans="2:44" x14ac:dyDescent="0.35">
      <c r="B134" s="48"/>
      <c r="C134" s="48"/>
      <c r="D134" s="48"/>
      <c r="E134" s="48"/>
      <c r="F134" s="48"/>
      <c r="G134" s="48"/>
      <c r="H134" s="48"/>
      <c r="I134" s="48"/>
      <c r="J134" s="50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AQ134" s="14"/>
      <c r="AR134" s="14"/>
    </row>
    <row r="135" spans="2:44" x14ac:dyDescent="0.35">
      <c r="B135" s="2" t="s">
        <v>111</v>
      </c>
      <c r="C135" s="59"/>
      <c r="D135" s="56"/>
      <c r="E135" s="56"/>
      <c r="F135" s="56"/>
      <c r="G135" s="56"/>
      <c r="J135" s="17"/>
      <c r="P135" t="s">
        <v>75</v>
      </c>
      <c r="T135" s="2" t="s">
        <v>76</v>
      </c>
      <c r="AQ135" s="14"/>
      <c r="AR135" s="14"/>
    </row>
    <row r="136" spans="2:44" x14ac:dyDescent="0.35">
      <c r="J136" s="17"/>
      <c r="N136" s="2" t="s">
        <v>71</v>
      </c>
      <c r="P136">
        <v>10</v>
      </c>
      <c r="Q136" s="17">
        <f>SUM(AI145:AI160)</f>
        <v>0</v>
      </c>
      <c r="R136" s="38">
        <f>ROUND(Q136/P136,2)</f>
        <v>0</v>
      </c>
      <c r="T136">
        <v>10</v>
      </c>
      <c r="U136">
        <f>SUM(AP145:AP160)</f>
        <v>0</v>
      </c>
      <c r="W136" s="3">
        <f t="shared" ref="W136:W137" si="93">ROUND(U136/T136,2)</f>
        <v>0</v>
      </c>
      <c r="AQ136" s="14"/>
      <c r="AR136" s="14"/>
    </row>
    <row r="137" spans="2:44" x14ac:dyDescent="0.35">
      <c r="H137" s="17">
        <f>SUM(H145:H160)</f>
        <v>0</v>
      </c>
      <c r="I137" s="17">
        <f>SUM(I145:I160)</f>
        <v>0</v>
      </c>
      <c r="J137" s="17"/>
      <c r="K137" s="17">
        <f>SUM(K145:K160)</f>
        <v>0</v>
      </c>
      <c r="L137" s="17">
        <f>SUM(L145:L160)</f>
        <v>0</v>
      </c>
      <c r="N137" s="2" t="s">
        <v>72</v>
      </c>
      <c r="P137">
        <v>9</v>
      </c>
      <c r="Q137" s="17">
        <f>SUM(AH145:AH160)</f>
        <v>0</v>
      </c>
      <c r="R137" s="38">
        <f>ROUND(Q137/P137,2)</f>
        <v>0</v>
      </c>
      <c r="T137">
        <v>9</v>
      </c>
      <c r="U137">
        <f>SUM(AO145:AO160)</f>
        <v>0</v>
      </c>
      <c r="W137" s="3">
        <f t="shared" si="93"/>
        <v>0</v>
      </c>
      <c r="AB137" t="s">
        <v>91</v>
      </c>
      <c r="AE137" t="s">
        <v>92</v>
      </c>
      <c r="AH137" t="s">
        <v>93</v>
      </c>
      <c r="AQ137" s="14"/>
      <c r="AR137" s="14"/>
    </row>
    <row r="138" spans="2:44" x14ac:dyDescent="0.35">
      <c r="H138" s="17">
        <f>COUNTA(H145:H160)</f>
        <v>0</v>
      </c>
      <c r="I138" s="17">
        <f>COUNTA(I145:I160)</f>
        <v>0</v>
      </c>
      <c r="J138" s="17"/>
      <c r="K138" s="17">
        <f>COUNTA(K145:K160)</f>
        <v>0</v>
      </c>
      <c r="L138" s="17">
        <f>COUNTA(L145:L160)</f>
        <v>0</v>
      </c>
      <c r="N138" s="2" t="s">
        <v>73</v>
      </c>
      <c r="P138">
        <v>8</v>
      </c>
      <c r="Q138" s="17">
        <f>SUM(AG145:AG160)</f>
        <v>0</v>
      </c>
      <c r="R138" s="38">
        <f>ROUND(Q138/P138,2)</f>
        <v>0</v>
      </c>
      <c r="T138">
        <v>8</v>
      </c>
      <c r="U138">
        <f>SUM(AN145:AN160)</f>
        <v>0</v>
      </c>
      <c r="W138" s="3">
        <f>ROUND(U138/T138,2)</f>
        <v>0</v>
      </c>
      <c r="AA138" t="s">
        <v>75</v>
      </c>
      <c r="AB138" s="17">
        <f>H139</f>
        <v>0</v>
      </c>
      <c r="AC138" s="17">
        <f>H137</f>
        <v>0</v>
      </c>
      <c r="AD138" s="17">
        <f>H138</f>
        <v>0</v>
      </c>
      <c r="AE138" s="17">
        <f>I139</f>
        <v>0</v>
      </c>
      <c r="AF138" s="17">
        <f>I137</f>
        <v>0</v>
      </c>
      <c r="AG138" s="17">
        <f>I138</f>
        <v>0</v>
      </c>
      <c r="AH138" s="3">
        <f>R139</f>
        <v>0</v>
      </c>
      <c r="AQ138" s="14"/>
      <c r="AR138" s="14"/>
    </row>
    <row r="139" spans="2:44" x14ac:dyDescent="0.35">
      <c r="D139" s="23"/>
      <c r="E139" s="23" t="s">
        <v>79</v>
      </c>
      <c r="F139" s="23"/>
      <c r="G139" s="23"/>
      <c r="H139" s="24">
        <f>H137*H138</f>
        <v>0</v>
      </c>
      <c r="I139" s="24">
        <f>I137*I138</f>
        <v>0</v>
      </c>
      <c r="J139" s="24"/>
      <c r="K139" s="24">
        <f>K137*K138</f>
        <v>0</v>
      </c>
      <c r="L139" s="24">
        <f>L137*L138</f>
        <v>0</v>
      </c>
      <c r="M139" s="25"/>
      <c r="N139" s="23" t="s">
        <v>65</v>
      </c>
      <c r="O139" s="26"/>
      <c r="P139" s="26">
        <f>SUM(AC145:AC160)</f>
        <v>0</v>
      </c>
      <c r="Q139" s="24">
        <f>SUM(AD145:AD160)</f>
        <v>0</v>
      </c>
      <c r="R139" s="39">
        <f>IF(P139=0,0,ROUND(Q139/P139,2))</f>
        <v>0</v>
      </c>
      <c r="S139" s="25"/>
      <c r="T139" s="26">
        <f>SUM(AJ145:AJ160)</f>
        <v>0</v>
      </c>
      <c r="U139" s="26">
        <f>SUM(AK145:AK160)</f>
        <v>0</v>
      </c>
      <c r="V139" s="25"/>
      <c r="W139" s="39">
        <f>IF(T139=0,0,ROUND(U139/T139,2))</f>
        <v>0</v>
      </c>
      <c r="AA139" t="s">
        <v>76</v>
      </c>
      <c r="AB139" s="17">
        <f>K139</f>
        <v>0</v>
      </c>
      <c r="AC139" s="17">
        <f>K137</f>
        <v>0</v>
      </c>
      <c r="AD139" s="17">
        <f>K138</f>
        <v>0</v>
      </c>
      <c r="AE139" s="17">
        <f>L139</f>
        <v>0</v>
      </c>
      <c r="AF139" s="17">
        <f>L137</f>
        <v>0</v>
      </c>
      <c r="AG139" s="17">
        <f>L138</f>
        <v>0</v>
      </c>
      <c r="AH139" s="3">
        <f>W139</f>
        <v>0</v>
      </c>
      <c r="AQ139" s="14"/>
      <c r="AR139" s="14"/>
    </row>
    <row r="140" spans="2:44" ht="5" customHeight="1" x14ac:dyDescent="0.35">
      <c r="J140" s="17"/>
      <c r="AQ140" s="14"/>
      <c r="AR140" s="14"/>
    </row>
    <row r="141" spans="2:44" x14ac:dyDescent="0.35">
      <c r="B141" s="16" t="s">
        <v>62</v>
      </c>
      <c r="C141" s="16"/>
      <c r="D141" s="16" t="s">
        <v>0</v>
      </c>
      <c r="E141" s="16"/>
      <c r="F141" s="16"/>
      <c r="G141" s="16" t="s">
        <v>74</v>
      </c>
      <c r="J141" s="17"/>
      <c r="N141" s="16" t="s">
        <v>1</v>
      </c>
      <c r="O141" s="19"/>
      <c r="P141" s="21"/>
      <c r="Q141" s="16" t="s">
        <v>2</v>
      </c>
      <c r="R141" s="19"/>
      <c r="S141" s="21"/>
      <c r="T141" s="16" t="s">
        <v>3</v>
      </c>
      <c r="U141" s="17"/>
      <c r="V141" s="17"/>
      <c r="AQ141" s="14"/>
      <c r="AR141" s="14"/>
    </row>
    <row r="142" spans="2:44" x14ac:dyDescent="0.35">
      <c r="B142" s="6" t="s">
        <v>85</v>
      </c>
      <c r="G142" t="s">
        <v>75</v>
      </c>
      <c r="J142" t="s">
        <v>76</v>
      </c>
      <c r="N142" s="28" t="str">
        <f>$I$7</f>
        <v>Balancieren</v>
      </c>
      <c r="O142" s="29"/>
      <c r="P142" s="29"/>
      <c r="Q142" s="28" t="str">
        <f>$I$8</f>
        <v>Ballkoordination Bank</v>
      </c>
      <c r="R142" s="29"/>
      <c r="S142" s="29"/>
      <c r="T142" s="28" t="str">
        <f>$I$9</f>
        <v>Hockwende mit Ball</v>
      </c>
      <c r="AC142" t="s">
        <v>75</v>
      </c>
      <c r="AK142" t="s">
        <v>76</v>
      </c>
      <c r="AQ142" s="14"/>
      <c r="AR142" s="14"/>
    </row>
    <row r="143" spans="2:44" x14ac:dyDescent="0.35">
      <c r="G143" s="17" t="s">
        <v>87</v>
      </c>
      <c r="H143" s="17" t="s">
        <v>77</v>
      </c>
      <c r="I143" s="17" t="s">
        <v>78</v>
      </c>
      <c r="J143" s="17" t="s">
        <v>87</v>
      </c>
      <c r="K143" s="17" t="s">
        <v>77</v>
      </c>
      <c r="L143" s="17" t="s">
        <v>78</v>
      </c>
      <c r="N143" s="40" t="str">
        <f>N$31</f>
        <v>Zeit (sec)</v>
      </c>
      <c r="O143" t="s">
        <v>4</v>
      </c>
      <c r="Q143" s="40" t="str">
        <f>Q$31</f>
        <v>Zeit (sec)</v>
      </c>
      <c r="R143" t="s">
        <v>4</v>
      </c>
      <c r="T143" s="40" t="str">
        <f>T$31</f>
        <v>Anzahl</v>
      </c>
      <c r="U143" t="s">
        <v>4</v>
      </c>
      <c r="W143" t="s">
        <v>4</v>
      </c>
      <c r="AA143" t="s">
        <v>63</v>
      </c>
      <c r="AB143" t="s">
        <v>64</v>
      </c>
      <c r="AC143" t="s">
        <v>89</v>
      </c>
      <c r="AD143" t="s">
        <v>88</v>
      </c>
      <c r="AE143" t="s">
        <v>67</v>
      </c>
      <c r="AF143" t="s">
        <v>66</v>
      </c>
      <c r="AG143" t="s">
        <v>68</v>
      </c>
      <c r="AH143" t="s">
        <v>69</v>
      </c>
      <c r="AI143" t="s">
        <v>70</v>
      </c>
      <c r="AJ143" t="s">
        <v>90</v>
      </c>
      <c r="AK143" t="s">
        <v>88</v>
      </c>
      <c r="AL143" t="s">
        <v>67</v>
      </c>
      <c r="AM143" t="s">
        <v>66</v>
      </c>
      <c r="AN143" t="s">
        <v>68</v>
      </c>
      <c r="AO143" t="s">
        <v>69</v>
      </c>
      <c r="AP143" t="s">
        <v>70</v>
      </c>
      <c r="AQ143" s="14"/>
      <c r="AR143" s="14"/>
    </row>
    <row r="144" spans="2:44" ht="5" customHeight="1" x14ac:dyDescent="0.35">
      <c r="J144" s="17"/>
      <c r="AQ144" s="14"/>
      <c r="AR144" s="14"/>
    </row>
    <row r="145" spans="2:44" x14ac:dyDescent="0.35">
      <c r="B145" s="32"/>
      <c r="C145" s="17">
        <f>IF(B145="",AA145,B145)</f>
        <v>1</v>
      </c>
      <c r="D145" s="31"/>
      <c r="E145" s="54"/>
      <c r="G145" s="32"/>
      <c r="H145" s="44"/>
      <c r="I145" s="45"/>
      <c r="J145" s="35"/>
      <c r="K145" s="44"/>
      <c r="L145" s="44"/>
      <c r="N145" s="33"/>
      <c r="O145" s="19">
        <f>IF(N145=0,0,IF($AU$29,24,0)+IF($AU$29,-1,1)*VLOOKUP(N145+$AU$31,AU$33:AX$57,4,TRUE))</f>
        <v>0</v>
      </c>
      <c r="Q145" s="33"/>
      <c r="R145" s="19">
        <f>IF(Q145=0,0,IF($AV$29,24,0)+IF($AV$29,-1,1)*VLOOKUP(Q145+$AV$31,AV$33:AX$57,3,TRUE))</f>
        <v>0</v>
      </c>
      <c r="T145" s="33"/>
      <c r="U145" s="19">
        <f>IF(T145=0,0,IF($AW$29,24,0)+IF($AW$29,-1,1)*VLOOKUP(T145+$AW$31,AW$33:AX$57,2,TRUE))</f>
        <v>0</v>
      </c>
      <c r="W145" s="16">
        <f>IF(AB145=0,0,O145+R145+U145)</f>
        <v>0</v>
      </c>
      <c r="AA145">
        <v>1</v>
      </c>
      <c r="AB145" s="6" t="b">
        <f>OR(C145=0,AND(D145="",N145=0,Q145=0,T145=0))</f>
        <v>1</v>
      </c>
      <c r="AC145" s="20">
        <f>1-OR(G145="n",AB145)</f>
        <v>0</v>
      </c>
      <c r="AD145" s="6">
        <f>IF(AC145=1,$W145,0)</f>
        <v>0</v>
      </c>
      <c r="AE145" s="7">
        <f>AD145+($AA145-1)*0.0001</f>
        <v>0</v>
      </c>
      <c r="AF145" s="6">
        <f>RANK(AE145,AE145:AE160)</f>
        <v>16</v>
      </c>
      <c r="AG145" s="6">
        <f>IF($AF145&lt;=8,$W145,0)</f>
        <v>0</v>
      </c>
      <c r="AH145" s="6">
        <f>IF($AF145&lt;=9,$W145,0)</f>
        <v>0</v>
      </c>
      <c r="AI145" s="6">
        <f>IF($AF145&lt;=10,$W145,0)</f>
        <v>0</v>
      </c>
      <c r="AJ145" s="20">
        <f>1-OR(J145="n",AB145)</f>
        <v>0</v>
      </c>
      <c r="AK145" s="6">
        <f>IF(AJ145=1,$W145,0)</f>
        <v>0</v>
      </c>
      <c r="AL145" s="7">
        <f t="shared" ref="AL145:AL160" si="94">AK145+($AA145-1)*0.0001</f>
        <v>0</v>
      </c>
      <c r="AM145" s="6">
        <f>RANK(AL145,AL145:AL160)</f>
        <v>16</v>
      </c>
      <c r="AN145" s="6">
        <f>IF($AM145&lt;=8,$AK145,0)</f>
        <v>0</v>
      </c>
      <c r="AO145" s="6">
        <f>IF($AM145&lt;=9,$AK145,0)</f>
        <v>0</v>
      </c>
      <c r="AP145" s="6">
        <f>IF($AM145&lt;=10,$AK145,0)</f>
        <v>0</v>
      </c>
      <c r="AQ145" s="14"/>
      <c r="AR145" s="14"/>
    </row>
    <row r="146" spans="2:44" x14ac:dyDescent="0.35">
      <c r="B146" s="32"/>
      <c r="C146" s="17">
        <f t="shared" ref="C146:C160" si="95">IF(B146="",AA146,B146)</f>
        <v>2</v>
      </c>
      <c r="D146" s="31"/>
      <c r="E146" s="54"/>
      <c r="G146" s="32"/>
      <c r="H146" s="44"/>
      <c r="I146" s="45"/>
      <c r="J146" s="35"/>
      <c r="K146" s="44"/>
      <c r="L146" s="44"/>
      <c r="N146" s="33"/>
      <c r="O146" s="19">
        <f t="shared" ref="O146:O160" si="96">IF(N146=0,0,IF($AU$29,24,0)+IF($AU$29,-1,1)*VLOOKUP(N146+$AU$31,AU$33:AX$57,4,TRUE))</f>
        <v>0</v>
      </c>
      <c r="Q146" s="33"/>
      <c r="R146" s="19">
        <f t="shared" ref="R146:R160" si="97">IF(Q146=0,0,IF($AV$29,24,0)+IF($AV$29,-1,1)*VLOOKUP(Q146+$AV$31,AV$33:AX$57,3,TRUE))</f>
        <v>0</v>
      </c>
      <c r="T146" s="33"/>
      <c r="U146" s="19">
        <f t="shared" ref="U146:U160" si="98">IF(T146=0,0,IF($AW$29,24,0)+IF($AW$29,-1,1)*VLOOKUP(T146+$AW$31,AW$33:AX$57,2,TRUE))</f>
        <v>0</v>
      </c>
      <c r="W146" s="16">
        <f t="shared" ref="W146:W160" si="99">IF(AB146=0,0,O146+R146+U146)</f>
        <v>0</v>
      </c>
      <c r="AA146">
        <v>2</v>
      </c>
      <c r="AB146" s="6" t="b">
        <f t="shared" ref="AB146:AB160" si="100">OR(C146=0,AND(D146="",N146=0,Q146=0,T146=0))</f>
        <v>1</v>
      </c>
      <c r="AC146" s="20">
        <f t="shared" ref="AC146:AC160" si="101">1-OR(G146="n",AB146)</f>
        <v>0</v>
      </c>
      <c r="AD146" s="6">
        <f t="shared" ref="AD146:AD160" si="102">IF(AC146=1,W146,0)</f>
        <v>0</v>
      </c>
      <c r="AE146" s="7">
        <f t="shared" ref="AE146:AE160" si="103">AD146+(AA146-1)*0.0001</f>
        <v>1E-4</v>
      </c>
      <c r="AF146" s="6">
        <f>RANK(AE146,AE145:AE160)</f>
        <v>15</v>
      </c>
      <c r="AG146" s="6">
        <f t="shared" ref="AG146:AG160" si="104">IF($AF146&lt;=8,$W146,0)</f>
        <v>0</v>
      </c>
      <c r="AH146" s="6">
        <f t="shared" ref="AH146:AH160" si="105">IF($AF146&lt;=9,$W146,0)</f>
        <v>0</v>
      </c>
      <c r="AI146" s="6">
        <f t="shared" ref="AI146:AI160" si="106">IF($AF146&lt;=10,$W146,0)</f>
        <v>0</v>
      </c>
      <c r="AJ146" s="20">
        <f t="shared" ref="AJ146:AJ160" si="107">1-OR(J146="n",AB146)</f>
        <v>0</v>
      </c>
      <c r="AK146" s="6">
        <f t="shared" ref="AK146:AK160" si="108">IF(AJ146=1,$W146,0)</f>
        <v>0</v>
      </c>
      <c r="AL146" s="7">
        <f t="shared" si="94"/>
        <v>1E-4</v>
      </c>
      <c r="AM146" s="6">
        <f>RANK(AL146,AL145:AL160)</f>
        <v>15</v>
      </c>
      <c r="AN146" s="6">
        <f t="shared" ref="AN146:AN160" si="109">IF($AM146&lt;=8,$AK146,0)</f>
        <v>0</v>
      </c>
      <c r="AO146" s="6">
        <f t="shared" ref="AO146:AO160" si="110">IF($AM146&lt;=9,$AK146,0)</f>
        <v>0</v>
      </c>
      <c r="AP146" s="6">
        <f t="shared" ref="AP146:AP160" si="111">IF($AM146&lt;=10,$AK146,0)</f>
        <v>0</v>
      </c>
      <c r="AQ146" s="14"/>
      <c r="AR146" s="14"/>
    </row>
    <row r="147" spans="2:44" x14ac:dyDescent="0.35">
      <c r="B147" s="32"/>
      <c r="C147" s="17">
        <f t="shared" si="95"/>
        <v>3</v>
      </c>
      <c r="D147" s="31"/>
      <c r="E147" s="54"/>
      <c r="G147" s="32"/>
      <c r="H147" s="44"/>
      <c r="I147" s="45"/>
      <c r="J147" s="35"/>
      <c r="K147" s="44"/>
      <c r="L147" s="44"/>
      <c r="N147" s="33"/>
      <c r="O147" s="19">
        <f t="shared" si="96"/>
        <v>0</v>
      </c>
      <c r="Q147" s="33"/>
      <c r="R147" s="19">
        <f t="shared" si="97"/>
        <v>0</v>
      </c>
      <c r="T147" s="33"/>
      <c r="U147" s="19">
        <f t="shared" si="98"/>
        <v>0</v>
      </c>
      <c r="W147" s="16">
        <f t="shared" si="99"/>
        <v>0</v>
      </c>
      <c r="AA147">
        <v>3</v>
      </c>
      <c r="AB147" s="6" t="b">
        <f t="shared" si="100"/>
        <v>1</v>
      </c>
      <c r="AC147" s="20">
        <f t="shared" si="101"/>
        <v>0</v>
      </c>
      <c r="AD147" s="6">
        <f t="shared" si="102"/>
        <v>0</v>
      </c>
      <c r="AE147" s="7">
        <f t="shared" si="103"/>
        <v>2.0000000000000001E-4</v>
      </c>
      <c r="AF147" s="6">
        <f>RANK(AE147,AE145:AE160)</f>
        <v>14</v>
      </c>
      <c r="AG147" s="6">
        <f t="shared" si="104"/>
        <v>0</v>
      </c>
      <c r="AH147" s="6">
        <f t="shared" si="105"/>
        <v>0</v>
      </c>
      <c r="AI147" s="6">
        <f t="shared" si="106"/>
        <v>0</v>
      </c>
      <c r="AJ147" s="20">
        <f t="shared" si="107"/>
        <v>0</v>
      </c>
      <c r="AK147" s="6">
        <f t="shared" si="108"/>
        <v>0</v>
      </c>
      <c r="AL147" s="7">
        <f t="shared" si="94"/>
        <v>2.0000000000000001E-4</v>
      </c>
      <c r="AM147" s="6">
        <f>RANK(AL147,AL145:AL160)</f>
        <v>14</v>
      </c>
      <c r="AN147" s="6">
        <f t="shared" si="109"/>
        <v>0</v>
      </c>
      <c r="AO147" s="6">
        <f t="shared" si="110"/>
        <v>0</v>
      </c>
      <c r="AP147" s="6">
        <f t="shared" si="111"/>
        <v>0</v>
      </c>
      <c r="AQ147" s="14"/>
      <c r="AR147" s="14"/>
    </row>
    <row r="148" spans="2:44" x14ac:dyDescent="0.35">
      <c r="B148" s="32"/>
      <c r="C148" s="17">
        <f t="shared" si="95"/>
        <v>4</v>
      </c>
      <c r="D148" s="31"/>
      <c r="E148" s="54"/>
      <c r="G148" s="32"/>
      <c r="H148" s="44"/>
      <c r="I148" s="45"/>
      <c r="J148" s="35"/>
      <c r="K148" s="44"/>
      <c r="L148" s="44"/>
      <c r="N148" s="33"/>
      <c r="O148" s="19">
        <f t="shared" si="96"/>
        <v>0</v>
      </c>
      <c r="Q148" s="33"/>
      <c r="R148" s="19">
        <f t="shared" si="97"/>
        <v>0</v>
      </c>
      <c r="T148" s="33"/>
      <c r="U148" s="19">
        <f t="shared" si="98"/>
        <v>0</v>
      </c>
      <c r="W148" s="16">
        <f t="shared" si="99"/>
        <v>0</v>
      </c>
      <c r="AA148">
        <v>4</v>
      </c>
      <c r="AB148" s="6" t="b">
        <f t="shared" si="100"/>
        <v>1</v>
      </c>
      <c r="AC148" s="20">
        <f t="shared" si="101"/>
        <v>0</v>
      </c>
      <c r="AD148" s="6">
        <f t="shared" si="102"/>
        <v>0</v>
      </c>
      <c r="AE148" s="7">
        <f t="shared" si="103"/>
        <v>3.0000000000000003E-4</v>
      </c>
      <c r="AF148" s="6">
        <f>RANK(AE148,AE145:AE160)</f>
        <v>13</v>
      </c>
      <c r="AG148" s="6">
        <f t="shared" si="104"/>
        <v>0</v>
      </c>
      <c r="AH148" s="6">
        <f t="shared" si="105"/>
        <v>0</v>
      </c>
      <c r="AI148" s="6">
        <f t="shared" si="106"/>
        <v>0</v>
      </c>
      <c r="AJ148" s="20">
        <f t="shared" si="107"/>
        <v>0</v>
      </c>
      <c r="AK148" s="6">
        <f t="shared" si="108"/>
        <v>0</v>
      </c>
      <c r="AL148" s="7">
        <f t="shared" si="94"/>
        <v>3.0000000000000003E-4</v>
      </c>
      <c r="AM148" s="6">
        <f>RANK(AL148,AL145:AL160)</f>
        <v>13</v>
      </c>
      <c r="AN148" s="6">
        <f t="shared" si="109"/>
        <v>0</v>
      </c>
      <c r="AO148" s="6">
        <f t="shared" si="110"/>
        <v>0</v>
      </c>
      <c r="AP148" s="6">
        <f t="shared" si="111"/>
        <v>0</v>
      </c>
      <c r="AQ148" s="14"/>
      <c r="AR148" s="14"/>
    </row>
    <row r="149" spans="2:44" x14ac:dyDescent="0.35">
      <c r="B149" s="32"/>
      <c r="C149" s="17">
        <f t="shared" si="95"/>
        <v>5</v>
      </c>
      <c r="D149" s="31"/>
      <c r="E149" s="54"/>
      <c r="G149" s="32"/>
      <c r="H149" s="44"/>
      <c r="I149" s="45"/>
      <c r="J149" s="35"/>
      <c r="K149" s="44"/>
      <c r="L149" s="44"/>
      <c r="N149" s="33"/>
      <c r="O149" s="19">
        <f t="shared" si="96"/>
        <v>0</v>
      </c>
      <c r="Q149" s="33"/>
      <c r="R149" s="19">
        <f t="shared" si="97"/>
        <v>0</v>
      </c>
      <c r="T149" s="33"/>
      <c r="U149" s="19">
        <f t="shared" si="98"/>
        <v>0</v>
      </c>
      <c r="W149" s="16">
        <f t="shared" si="99"/>
        <v>0</v>
      </c>
      <c r="AA149">
        <v>5</v>
      </c>
      <c r="AB149" s="6" t="b">
        <f t="shared" si="100"/>
        <v>1</v>
      </c>
      <c r="AC149" s="20">
        <f t="shared" si="101"/>
        <v>0</v>
      </c>
      <c r="AD149" s="6">
        <f t="shared" si="102"/>
        <v>0</v>
      </c>
      <c r="AE149" s="7">
        <f t="shared" si="103"/>
        <v>4.0000000000000002E-4</v>
      </c>
      <c r="AF149" s="6">
        <f>RANK(AE149,AE145:AE160)</f>
        <v>12</v>
      </c>
      <c r="AG149" s="6">
        <f t="shared" si="104"/>
        <v>0</v>
      </c>
      <c r="AH149" s="6">
        <f t="shared" si="105"/>
        <v>0</v>
      </c>
      <c r="AI149" s="6">
        <f t="shared" si="106"/>
        <v>0</v>
      </c>
      <c r="AJ149" s="20">
        <f t="shared" si="107"/>
        <v>0</v>
      </c>
      <c r="AK149" s="6">
        <f t="shared" si="108"/>
        <v>0</v>
      </c>
      <c r="AL149" s="7">
        <f t="shared" si="94"/>
        <v>4.0000000000000002E-4</v>
      </c>
      <c r="AM149" s="6">
        <f>RANK(AL149,AL145:AL160)</f>
        <v>12</v>
      </c>
      <c r="AN149" s="6">
        <f t="shared" si="109"/>
        <v>0</v>
      </c>
      <c r="AO149" s="6">
        <f t="shared" si="110"/>
        <v>0</v>
      </c>
      <c r="AP149" s="6">
        <f t="shared" si="111"/>
        <v>0</v>
      </c>
      <c r="AQ149" s="14"/>
      <c r="AR149" s="14"/>
    </row>
    <row r="150" spans="2:44" x14ac:dyDescent="0.35">
      <c r="B150" s="32"/>
      <c r="C150" s="17">
        <f t="shared" si="95"/>
        <v>6</v>
      </c>
      <c r="D150" s="31"/>
      <c r="E150" s="54"/>
      <c r="G150" s="32"/>
      <c r="H150" s="44"/>
      <c r="I150" s="45"/>
      <c r="J150" s="35"/>
      <c r="K150" s="44"/>
      <c r="L150" s="44"/>
      <c r="N150" s="33"/>
      <c r="O150" s="19">
        <f t="shared" si="96"/>
        <v>0</v>
      </c>
      <c r="Q150" s="33"/>
      <c r="R150" s="19">
        <f t="shared" si="97"/>
        <v>0</v>
      </c>
      <c r="T150" s="33"/>
      <c r="U150" s="19">
        <f t="shared" si="98"/>
        <v>0</v>
      </c>
      <c r="W150" s="16">
        <f t="shared" si="99"/>
        <v>0</v>
      </c>
      <c r="AA150">
        <v>6</v>
      </c>
      <c r="AB150" s="6" t="b">
        <f t="shared" si="100"/>
        <v>1</v>
      </c>
      <c r="AC150" s="20">
        <f t="shared" si="101"/>
        <v>0</v>
      </c>
      <c r="AD150" s="6">
        <f t="shared" si="102"/>
        <v>0</v>
      </c>
      <c r="AE150" s="7">
        <f t="shared" si="103"/>
        <v>5.0000000000000001E-4</v>
      </c>
      <c r="AF150" s="6">
        <f>RANK(AE150,AE145:AE160)</f>
        <v>11</v>
      </c>
      <c r="AG150" s="6">
        <f t="shared" si="104"/>
        <v>0</v>
      </c>
      <c r="AH150" s="6">
        <f t="shared" si="105"/>
        <v>0</v>
      </c>
      <c r="AI150" s="6">
        <f t="shared" si="106"/>
        <v>0</v>
      </c>
      <c r="AJ150" s="20">
        <f t="shared" si="107"/>
        <v>0</v>
      </c>
      <c r="AK150" s="6">
        <f t="shared" si="108"/>
        <v>0</v>
      </c>
      <c r="AL150" s="7">
        <f t="shared" si="94"/>
        <v>5.0000000000000001E-4</v>
      </c>
      <c r="AM150" s="6">
        <f>RANK(AL150,AL145:AL160)</f>
        <v>11</v>
      </c>
      <c r="AN150" s="6">
        <f t="shared" si="109"/>
        <v>0</v>
      </c>
      <c r="AO150" s="6">
        <f t="shared" si="110"/>
        <v>0</v>
      </c>
      <c r="AP150" s="6">
        <f t="shared" si="111"/>
        <v>0</v>
      </c>
      <c r="AQ150" s="14"/>
      <c r="AR150" s="14"/>
    </row>
    <row r="151" spans="2:44" x14ac:dyDescent="0.35">
      <c r="B151" s="32"/>
      <c r="C151" s="17">
        <f t="shared" si="95"/>
        <v>7</v>
      </c>
      <c r="D151" s="31"/>
      <c r="E151" s="54"/>
      <c r="G151" s="32"/>
      <c r="H151" s="44"/>
      <c r="I151" s="45"/>
      <c r="J151" s="35"/>
      <c r="K151" s="44"/>
      <c r="L151" s="44"/>
      <c r="N151" s="33"/>
      <c r="O151" s="19">
        <f t="shared" si="96"/>
        <v>0</v>
      </c>
      <c r="Q151" s="33"/>
      <c r="R151" s="19">
        <f t="shared" si="97"/>
        <v>0</v>
      </c>
      <c r="T151" s="33"/>
      <c r="U151" s="19">
        <f t="shared" si="98"/>
        <v>0</v>
      </c>
      <c r="W151" s="16">
        <f t="shared" si="99"/>
        <v>0</v>
      </c>
      <c r="AA151">
        <v>7</v>
      </c>
      <c r="AB151" s="6" t="b">
        <f t="shared" si="100"/>
        <v>1</v>
      </c>
      <c r="AC151" s="20">
        <f t="shared" si="101"/>
        <v>0</v>
      </c>
      <c r="AD151" s="6">
        <f t="shared" si="102"/>
        <v>0</v>
      </c>
      <c r="AE151" s="7">
        <f t="shared" si="103"/>
        <v>6.0000000000000006E-4</v>
      </c>
      <c r="AF151" s="6">
        <f>RANK(AE151,AE145:AE160)</f>
        <v>10</v>
      </c>
      <c r="AG151" s="6">
        <f t="shared" si="104"/>
        <v>0</v>
      </c>
      <c r="AH151" s="6">
        <f t="shared" si="105"/>
        <v>0</v>
      </c>
      <c r="AI151" s="6">
        <f t="shared" si="106"/>
        <v>0</v>
      </c>
      <c r="AJ151" s="20">
        <f t="shared" si="107"/>
        <v>0</v>
      </c>
      <c r="AK151" s="6">
        <f t="shared" si="108"/>
        <v>0</v>
      </c>
      <c r="AL151" s="7">
        <f t="shared" si="94"/>
        <v>6.0000000000000006E-4</v>
      </c>
      <c r="AM151" s="6">
        <f>RANK(AL151,AL145:AL160)</f>
        <v>10</v>
      </c>
      <c r="AN151" s="6">
        <f t="shared" si="109"/>
        <v>0</v>
      </c>
      <c r="AO151" s="6">
        <f t="shared" si="110"/>
        <v>0</v>
      </c>
      <c r="AP151" s="6">
        <f t="shared" si="111"/>
        <v>0</v>
      </c>
      <c r="AQ151" s="14"/>
      <c r="AR151" s="14"/>
    </row>
    <row r="152" spans="2:44" x14ac:dyDescent="0.35">
      <c r="B152" s="32"/>
      <c r="C152" s="17">
        <f t="shared" si="95"/>
        <v>8</v>
      </c>
      <c r="D152" s="31"/>
      <c r="E152" s="54"/>
      <c r="G152" s="32"/>
      <c r="H152" s="44"/>
      <c r="I152" s="45"/>
      <c r="J152" s="35"/>
      <c r="K152" s="44"/>
      <c r="L152" s="44"/>
      <c r="N152" s="33"/>
      <c r="O152" s="19">
        <f t="shared" si="96"/>
        <v>0</v>
      </c>
      <c r="Q152" s="33"/>
      <c r="R152" s="19">
        <f t="shared" si="97"/>
        <v>0</v>
      </c>
      <c r="T152" s="33"/>
      <c r="U152" s="19">
        <f t="shared" si="98"/>
        <v>0</v>
      </c>
      <c r="W152" s="16">
        <f t="shared" si="99"/>
        <v>0</v>
      </c>
      <c r="AA152">
        <v>8</v>
      </c>
      <c r="AB152" s="6" t="b">
        <f t="shared" si="100"/>
        <v>1</v>
      </c>
      <c r="AC152" s="20">
        <f t="shared" si="101"/>
        <v>0</v>
      </c>
      <c r="AD152" s="6">
        <f t="shared" si="102"/>
        <v>0</v>
      </c>
      <c r="AE152" s="7">
        <f t="shared" si="103"/>
        <v>6.9999999999999999E-4</v>
      </c>
      <c r="AF152" s="6">
        <f>RANK(AE152,AE145:AE160)</f>
        <v>9</v>
      </c>
      <c r="AG152" s="6">
        <f t="shared" si="104"/>
        <v>0</v>
      </c>
      <c r="AH152" s="6">
        <f t="shared" si="105"/>
        <v>0</v>
      </c>
      <c r="AI152" s="6">
        <f t="shared" si="106"/>
        <v>0</v>
      </c>
      <c r="AJ152" s="20">
        <f t="shared" si="107"/>
        <v>0</v>
      </c>
      <c r="AK152" s="6">
        <f t="shared" si="108"/>
        <v>0</v>
      </c>
      <c r="AL152" s="7">
        <f t="shared" si="94"/>
        <v>6.9999999999999999E-4</v>
      </c>
      <c r="AM152" s="6">
        <f>RANK(AL152,AL145:AL160)</f>
        <v>9</v>
      </c>
      <c r="AN152" s="6">
        <f t="shared" si="109"/>
        <v>0</v>
      </c>
      <c r="AO152" s="6">
        <f t="shared" si="110"/>
        <v>0</v>
      </c>
      <c r="AP152" s="6">
        <f t="shared" si="111"/>
        <v>0</v>
      </c>
    </row>
    <row r="153" spans="2:44" x14ac:dyDescent="0.35">
      <c r="B153" s="32"/>
      <c r="C153" s="17">
        <f t="shared" si="95"/>
        <v>9</v>
      </c>
      <c r="D153" s="31"/>
      <c r="E153" s="54"/>
      <c r="G153" s="32"/>
      <c r="H153" s="44"/>
      <c r="I153" s="45"/>
      <c r="J153" s="35"/>
      <c r="K153" s="44"/>
      <c r="L153" s="44"/>
      <c r="N153" s="33"/>
      <c r="O153" s="19">
        <f t="shared" si="96"/>
        <v>0</v>
      </c>
      <c r="Q153" s="33"/>
      <c r="R153" s="19">
        <f t="shared" si="97"/>
        <v>0</v>
      </c>
      <c r="T153" s="33"/>
      <c r="U153" s="19">
        <f t="shared" si="98"/>
        <v>0</v>
      </c>
      <c r="W153" s="16">
        <f t="shared" si="99"/>
        <v>0</v>
      </c>
      <c r="AA153">
        <v>9</v>
      </c>
      <c r="AB153" s="6" t="b">
        <f t="shared" si="100"/>
        <v>1</v>
      </c>
      <c r="AC153" s="20">
        <f t="shared" si="101"/>
        <v>0</v>
      </c>
      <c r="AD153" s="6">
        <f t="shared" si="102"/>
        <v>0</v>
      </c>
      <c r="AE153" s="7">
        <f t="shared" si="103"/>
        <v>8.0000000000000004E-4</v>
      </c>
      <c r="AF153" s="6">
        <f>RANK(AE153,AE145:AE160)</f>
        <v>8</v>
      </c>
      <c r="AG153" s="6">
        <f t="shared" si="104"/>
        <v>0</v>
      </c>
      <c r="AH153" s="6">
        <f t="shared" si="105"/>
        <v>0</v>
      </c>
      <c r="AI153" s="6">
        <f t="shared" si="106"/>
        <v>0</v>
      </c>
      <c r="AJ153" s="20">
        <f t="shared" si="107"/>
        <v>0</v>
      </c>
      <c r="AK153" s="6">
        <f t="shared" si="108"/>
        <v>0</v>
      </c>
      <c r="AL153" s="7">
        <f t="shared" si="94"/>
        <v>8.0000000000000004E-4</v>
      </c>
      <c r="AM153" s="6">
        <f>RANK(AL153,AL145:AL160)</f>
        <v>8</v>
      </c>
      <c r="AN153" s="6">
        <f t="shared" si="109"/>
        <v>0</v>
      </c>
      <c r="AO153" s="6">
        <f t="shared" si="110"/>
        <v>0</v>
      </c>
      <c r="AP153" s="6">
        <f t="shared" si="111"/>
        <v>0</v>
      </c>
    </row>
    <row r="154" spans="2:44" x14ac:dyDescent="0.35">
      <c r="B154" s="32"/>
      <c r="C154" s="17">
        <f t="shared" si="95"/>
        <v>10</v>
      </c>
      <c r="D154" s="31"/>
      <c r="E154" s="54"/>
      <c r="G154" s="32"/>
      <c r="H154" s="44"/>
      <c r="I154" s="45"/>
      <c r="J154" s="35"/>
      <c r="K154" s="44"/>
      <c r="L154" s="44"/>
      <c r="N154" s="33"/>
      <c r="O154" s="19">
        <f t="shared" si="96"/>
        <v>0</v>
      </c>
      <c r="Q154" s="33"/>
      <c r="R154" s="19">
        <f t="shared" si="97"/>
        <v>0</v>
      </c>
      <c r="T154" s="33"/>
      <c r="U154" s="19">
        <f t="shared" si="98"/>
        <v>0</v>
      </c>
      <c r="W154" s="16">
        <f t="shared" si="99"/>
        <v>0</v>
      </c>
      <c r="AA154">
        <v>10</v>
      </c>
      <c r="AB154" s="6" t="b">
        <f t="shared" si="100"/>
        <v>1</v>
      </c>
      <c r="AC154" s="20">
        <f t="shared" si="101"/>
        <v>0</v>
      </c>
      <c r="AD154" s="6">
        <f t="shared" si="102"/>
        <v>0</v>
      </c>
      <c r="AE154" s="7">
        <f t="shared" si="103"/>
        <v>9.0000000000000008E-4</v>
      </c>
      <c r="AF154" s="6">
        <f>RANK(AE154,AE145:AE160)</f>
        <v>7</v>
      </c>
      <c r="AG154" s="6">
        <f t="shared" si="104"/>
        <v>0</v>
      </c>
      <c r="AH154" s="6">
        <f t="shared" si="105"/>
        <v>0</v>
      </c>
      <c r="AI154" s="6">
        <f t="shared" si="106"/>
        <v>0</v>
      </c>
      <c r="AJ154" s="20">
        <f t="shared" si="107"/>
        <v>0</v>
      </c>
      <c r="AK154" s="6">
        <f t="shared" si="108"/>
        <v>0</v>
      </c>
      <c r="AL154" s="7">
        <f t="shared" si="94"/>
        <v>9.0000000000000008E-4</v>
      </c>
      <c r="AM154" s="6">
        <f>RANK(AL154,AL145:AL160)</f>
        <v>7</v>
      </c>
      <c r="AN154" s="6">
        <f t="shared" si="109"/>
        <v>0</v>
      </c>
      <c r="AO154" s="6">
        <f t="shared" si="110"/>
        <v>0</v>
      </c>
      <c r="AP154" s="6">
        <f t="shared" si="111"/>
        <v>0</v>
      </c>
    </row>
    <row r="155" spans="2:44" x14ac:dyDescent="0.35">
      <c r="B155" s="32"/>
      <c r="C155" s="17">
        <f t="shared" si="95"/>
        <v>11</v>
      </c>
      <c r="D155" s="31"/>
      <c r="E155" s="54"/>
      <c r="G155" s="32"/>
      <c r="H155" s="44"/>
      <c r="I155" s="45"/>
      <c r="J155" s="35"/>
      <c r="K155" s="44"/>
      <c r="L155" s="44"/>
      <c r="N155" s="33"/>
      <c r="O155" s="19">
        <f t="shared" si="96"/>
        <v>0</v>
      </c>
      <c r="Q155" s="33"/>
      <c r="R155" s="19">
        <f t="shared" si="97"/>
        <v>0</v>
      </c>
      <c r="T155" s="33"/>
      <c r="U155" s="19">
        <f t="shared" si="98"/>
        <v>0</v>
      </c>
      <c r="W155" s="16">
        <f t="shared" si="99"/>
        <v>0</v>
      </c>
      <c r="AA155">
        <v>11</v>
      </c>
      <c r="AB155" s="6" t="b">
        <f t="shared" si="100"/>
        <v>1</v>
      </c>
      <c r="AC155" s="20">
        <f t="shared" si="101"/>
        <v>0</v>
      </c>
      <c r="AD155" s="6">
        <f t="shared" si="102"/>
        <v>0</v>
      </c>
      <c r="AE155" s="7">
        <f t="shared" si="103"/>
        <v>1E-3</v>
      </c>
      <c r="AF155" s="6">
        <f>RANK(AE155,AE145:AE160)</f>
        <v>6</v>
      </c>
      <c r="AG155" s="6">
        <f t="shared" si="104"/>
        <v>0</v>
      </c>
      <c r="AH155" s="6">
        <f t="shared" si="105"/>
        <v>0</v>
      </c>
      <c r="AI155" s="6">
        <f t="shared" si="106"/>
        <v>0</v>
      </c>
      <c r="AJ155" s="20">
        <f t="shared" si="107"/>
        <v>0</v>
      </c>
      <c r="AK155" s="6">
        <f t="shared" si="108"/>
        <v>0</v>
      </c>
      <c r="AL155" s="7">
        <f t="shared" si="94"/>
        <v>1E-3</v>
      </c>
      <c r="AM155" s="6">
        <f>RANK(AL155,AL145:AL160)</f>
        <v>6</v>
      </c>
      <c r="AN155" s="6">
        <f t="shared" si="109"/>
        <v>0</v>
      </c>
      <c r="AO155" s="6">
        <f t="shared" si="110"/>
        <v>0</v>
      </c>
      <c r="AP155" s="6">
        <f t="shared" si="111"/>
        <v>0</v>
      </c>
    </row>
    <row r="156" spans="2:44" x14ac:dyDescent="0.35">
      <c r="B156" s="32"/>
      <c r="C156" s="17">
        <f t="shared" si="95"/>
        <v>12</v>
      </c>
      <c r="D156" s="31"/>
      <c r="E156" s="54"/>
      <c r="G156" s="32"/>
      <c r="H156" s="44"/>
      <c r="I156" s="45"/>
      <c r="J156" s="35"/>
      <c r="K156" s="44"/>
      <c r="L156" s="44"/>
      <c r="N156" s="33"/>
      <c r="O156" s="19">
        <f t="shared" si="96"/>
        <v>0</v>
      </c>
      <c r="Q156" s="33"/>
      <c r="R156" s="19">
        <f t="shared" si="97"/>
        <v>0</v>
      </c>
      <c r="T156" s="33"/>
      <c r="U156" s="19">
        <f t="shared" si="98"/>
        <v>0</v>
      </c>
      <c r="W156" s="16">
        <f t="shared" si="99"/>
        <v>0</v>
      </c>
      <c r="AA156">
        <v>12</v>
      </c>
      <c r="AB156" s="6" t="b">
        <f t="shared" si="100"/>
        <v>1</v>
      </c>
      <c r="AC156" s="20">
        <f t="shared" si="101"/>
        <v>0</v>
      </c>
      <c r="AD156" s="6">
        <f t="shared" si="102"/>
        <v>0</v>
      </c>
      <c r="AE156" s="7">
        <f t="shared" si="103"/>
        <v>1.1000000000000001E-3</v>
      </c>
      <c r="AF156" s="6">
        <f>RANK(AE156,AE145:AE160)</f>
        <v>5</v>
      </c>
      <c r="AG156" s="6">
        <f t="shared" si="104"/>
        <v>0</v>
      </c>
      <c r="AH156" s="6">
        <f t="shared" si="105"/>
        <v>0</v>
      </c>
      <c r="AI156" s="6">
        <f t="shared" si="106"/>
        <v>0</v>
      </c>
      <c r="AJ156" s="20">
        <f t="shared" si="107"/>
        <v>0</v>
      </c>
      <c r="AK156" s="6">
        <f t="shared" si="108"/>
        <v>0</v>
      </c>
      <c r="AL156" s="7">
        <f t="shared" si="94"/>
        <v>1.1000000000000001E-3</v>
      </c>
      <c r="AM156" s="6">
        <f>RANK(AL156,AL145:AL160)</f>
        <v>5</v>
      </c>
      <c r="AN156" s="6">
        <f t="shared" si="109"/>
        <v>0</v>
      </c>
      <c r="AO156" s="6">
        <f t="shared" si="110"/>
        <v>0</v>
      </c>
      <c r="AP156" s="6">
        <f t="shared" si="111"/>
        <v>0</v>
      </c>
    </row>
    <row r="157" spans="2:44" x14ac:dyDescent="0.35">
      <c r="B157" s="32"/>
      <c r="C157" s="17">
        <f t="shared" si="95"/>
        <v>13</v>
      </c>
      <c r="D157" s="31"/>
      <c r="E157" s="54"/>
      <c r="G157" s="32"/>
      <c r="H157" s="44"/>
      <c r="I157" s="45"/>
      <c r="J157" s="35"/>
      <c r="K157" s="44"/>
      <c r="L157" s="44"/>
      <c r="N157" s="33"/>
      <c r="O157" s="19">
        <f t="shared" si="96"/>
        <v>0</v>
      </c>
      <c r="Q157" s="33"/>
      <c r="R157" s="19">
        <f t="shared" si="97"/>
        <v>0</v>
      </c>
      <c r="T157" s="33"/>
      <c r="U157" s="19">
        <f t="shared" si="98"/>
        <v>0</v>
      </c>
      <c r="W157" s="16">
        <f t="shared" si="99"/>
        <v>0</v>
      </c>
      <c r="AA157">
        <v>13</v>
      </c>
      <c r="AB157" s="6" t="b">
        <f t="shared" si="100"/>
        <v>1</v>
      </c>
      <c r="AC157" s="20">
        <f t="shared" si="101"/>
        <v>0</v>
      </c>
      <c r="AD157" s="6">
        <f t="shared" si="102"/>
        <v>0</v>
      </c>
      <c r="AE157" s="7">
        <f t="shared" si="103"/>
        <v>1.2000000000000001E-3</v>
      </c>
      <c r="AF157" s="6">
        <f>RANK(AE157,AE145:AE160)</f>
        <v>4</v>
      </c>
      <c r="AG157" s="6">
        <f t="shared" si="104"/>
        <v>0</v>
      </c>
      <c r="AH157" s="6">
        <f t="shared" si="105"/>
        <v>0</v>
      </c>
      <c r="AI157" s="6">
        <f t="shared" si="106"/>
        <v>0</v>
      </c>
      <c r="AJ157" s="20">
        <f t="shared" si="107"/>
        <v>0</v>
      </c>
      <c r="AK157" s="6">
        <f t="shared" si="108"/>
        <v>0</v>
      </c>
      <c r="AL157" s="7">
        <f t="shared" si="94"/>
        <v>1.2000000000000001E-3</v>
      </c>
      <c r="AM157" s="6">
        <f>RANK(AL157,AL145:AL160)</f>
        <v>4</v>
      </c>
      <c r="AN157" s="6">
        <f t="shared" si="109"/>
        <v>0</v>
      </c>
      <c r="AO157" s="6">
        <f t="shared" si="110"/>
        <v>0</v>
      </c>
      <c r="AP157" s="6">
        <f t="shared" si="111"/>
        <v>0</v>
      </c>
    </row>
    <row r="158" spans="2:44" x14ac:dyDescent="0.35">
      <c r="B158" s="32"/>
      <c r="C158" s="17">
        <f t="shared" si="95"/>
        <v>14</v>
      </c>
      <c r="D158" s="31"/>
      <c r="E158" s="54"/>
      <c r="G158" s="32"/>
      <c r="H158" s="44"/>
      <c r="I158" s="45"/>
      <c r="J158" s="35"/>
      <c r="K158" s="44"/>
      <c r="L158" s="44"/>
      <c r="N158" s="33"/>
      <c r="O158" s="19">
        <f t="shared" si="96"/>
        <v>0</v>
      </c>
      <c r="Q158" s="33"/>
      <c r="R158" s="19">
        <f t="shared" si="97"/>
        <v>0</v>
      </c>
      <c r="T158" s="33"/>
      <c r="U158" s="19">
        <f t="shared" si="98"/>
        <v>0</v>
      </c>
      <c r="W158" s="16">
        <f t="shared" si="99"/>
        <v>0</v>
      </c>
      <c r="AA158">
        <v>14</v>
      </c>
      <c r="AB158" s="6" t="b">
        <f t="shared" si="100"/>
        <v>1</v>
      </c>
      <c r="AC158" s="20">
        <f t="shared" si="101"/>
        <v>0</v>
      </c>
      <c r="AD158" s="6">
        <f t="shared" si="102"/>
        <v>0</v>
      </c>
      <c r="AE158" s="7">
        <f t="shared" si="103"/>
        <v>1.3000000000000002E-3</v>
      </c>
      <c r="AF158" s="6">
        <f>RANK(AE158,AE145:AE160)</f>
        <v>3</v>
      </c>
      <c r="AG158" s="6">
        <f t="shared" si="104"/>
        <v>0</v>
      </c>
      <c r="AH158" s="6">
        <f t="shared" si="105"/>
        <v>0</v>
      </c>
      <c r="AI158" s="6">
        <f t="shared" si="106"/>
        <v>0</v>
      </c>
      <c r="AJ158" s="20">
        <f t="shared" si="107"/>
        <v>0</v>
      </c>
      <c r="AK158" s="6">
        <f t="shared" si="108"/>
        <v>0</v>
      </c>
      <c r="AL158" s="7">
        <f t="shared" si="94"/>
        <v>1.3000000000000002E-3</v>
      </c>
      <c r="AM158" s="6">
        <f>RANK(AL158,AL145:AL160)</f>
        <v>3</v>
      </c>
      <c r="AN158" s="6">
        <f t="shared" si="109"/>
        <v>0</v>
      </c>
      <c r="AO158" s="6">
        <f t="shared" si="110"/>
        <v>0</v>
      </c>
      <c r="AP158" s="6">
        <f t="shared" si="111"/>
        <v>0</v>
      </c>
    </row>
    <row r="159" spans="2:44" x14ac:dyDescent="0.35">
      <c r="B159" s="32"/>
      <c r="C159" s="17">
        <f t="shared" si="95"/>
        <v>15</v>
      </c>
      <c r="D159" s="31"/>
      <c r="E159" s="54"/>
      <c r="G159" s="32"/>
      <c r="H159" s="44"/>
      <c r="I159" s="45"/>
      <c r="J159" s="35"/>
      <c r="K159" s="44"/>
      <c r="L159" s="44"/>
      <c r="N159" s="33"/>
      <c r="O159" s="19">
        <f t="shared" si="96"/>
        <v>0</v>
      </c>
      <c r="Q159" s="33"/>
      <c r="R159" s="19">
        <f t="shared" si="97"/>
        <v>0</v>
      </c>
      <c r="T159" s="33"/>
      <c r="U159" s="19">
        <f t="shared" si="98"/>
        <v>0</v>
      </c>
      <c r="W159" s="16">
        <f t="shared" si="99"/>
        <v>0</v>
      </c>
      <c r="AA159">
        <v>15</v>
      </c>
      <c r="AB159" s="6" t="b">
        <f t="shared" si="100"/>
        <v>1</v>
      </c>
      <c r="AC159" s="20">
        <f t="shared" si="101"/>
        <v>0</v>
      </c>
      <c r="AD159" s="6">
        <f t="shared" si="102"/>
        <v>0</v>
      </c>
      <c r="AE159" s="7">
        <f t="shared" si="103"/>
        <v>1.4E-3</v>
      </c>
      <c r="AF159" s="6">
        <f>RANK(AE159,AE145:AE160)</f>
        <v>2</v>
      </c>
      <c r="AG159" s="6">
        <f t="shared" si="104"/>
        <v>0</v>
      </c>
      <c r="AH159" s="6">
        <f t="shared" si="105"/>
        <v>0</v>
      </c>
      <c r="AI159" s="6">
        <f t="shared" si="106"/>
        <v>0</v>
      </c>
      <c r="AJ159" s="20">
        <f t="shared" si="107"/>
        <v>0</v>
      </c>
      <c r="AK159" s="6">
        <f t="shared" si="108"/>
        <v>0</v>
      </c>
      <c r="AL159" s="7">
        <f t="shared" si="94"/>
        <v>1.4E-3</v>
      </c>
      <c r="AM159" s="6">
        <f>RANK(AL159,AL145:AL160)</f>
        <v>2</v>
      </c>
      <c r="AN159" s="6">
        <f t="shared" si="109"/>
        <v>0</v>
      </c>
      <c r="AO159" s="6">
        <f t="shared" si="110"/>
        <v>0</v>
      </c>
      <c r="AP159" s="6">
        <f t="shared" si="111"/>
        <v>0</v>
      </c>
    </row>
    <row r="160" spans="2:44" x14ac:dyDescent="0.35">
      <c r="B160" s="32"/>
      <c r="C160" s="17">
        <f t="shared" si="95"/>
        <v>16</v>
      </c>
      <c r="D160" s="31"/>
      <c r="E160" s="54"/>
      <c r="G160" s="32"/>
      <c r="H160" s="44"/>
      <c r="I160" s="45"/>
      <c r="J160" s="35"/>
      <c r="K160" s="44"/>
      <c r="L160" s="44"/>
      <c r="N160" s="33"/>
      <c r="O160" s="19">
        <f t="shared" si="96"/>
        <v>0</v>
      </c>
      <c r="Q160" s="33"/>
      <c r="R160" s="19">
        <f t="shared" si="97"/>
        <v>0</v>
      </c>
      <c r="T160" s="33"/>
      <c r="U160" s="19">
        <f t="shared" si="98"/>
        <v>0</v>
      </c>
      <c r="W160" s="16">
        <f t="shared" si="99"/>
        <v>0</v>
      </c>
      <c r="AA160">
        <v>16</v>
      </c>
      <c r="AB160" s="6" t="b">
        <f t="shared" si="100"/>
        <v>1</v>
      </c>
      <c r="AC160" s="20">
        <f t="shared" si="101"/>
        <v>0</v>
      </c>
      <c r="AD160" s="6">
        <f t="shared" si="102"/>
        <v>0</v>
      </c>
      <c r="AE160" s="7">
        <f t="shared" si="103"/>
        <v>1.5E-3</v>
      </c>
      <c r="AF160" s="6">
        <f>RANK(AE160,AE145:AE160)</f>
        <v>1</v>
      </c>
      <c r="AG160" s="6">
        <f t="shared" si="104"/>
        <v>0</v>
      </c>
      <c r="AH160" s="6">
        <f t="shared" si="105"/>
        <v>0</v>
      </c>
      <c r="AI160" s="6">
        <f t="shared" si="106"/>
        <v>0</v>
      </c>
      <c r="AJ160" s="20">
        <f t="shared" si="107"/>
        <v>0</v>
      </c>
      <c r="AK160" s="6">
        <f t="shared" si="108"/>
        <v>0</v>
      </c>
      <c r="AL160" s="7">
        <f t="shared" si="94"/>
        <v>1.5E-3</v>
      </c>
      <c r="AM160" s="6">
        <f>RANK(AL160,AL145:AL160)</f>
        <v>1</v>
      </c>
      <c r="AN160" s="6">
        <f t="shared" si="109"/>
        <v>0</v>
      </c>
      <c r="AO160" s="6">
        <f t="shared" si="110"/>
        <v>0</v>
      </c>
      <c r="AP160" s="6">
        <f t="shared" si="111"/>
        <v>0</v>
      </c>
    </row>
    <row r="161" spans="2:42" x14ac:dyDescent="0.35">
      <c r="B161" s="47"/>
      <c r="C161" s="47"/>
      <c r="D161" s="47"/>
      <c r="E161" s="47"/>
      <c r="F161" s="47"/>
      <c r="G161" s="47"/>
      <c r="H161" s="47"/>
      <c r="I161" s="47"/>
      <c r="J161" s="49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</row>
    <row r="162" spans="2:42" x14ac:dyDescent="0.35">
      <c r="B162" s="48"/>
      <c r="C162" s="48"/>
      <c r="D162" s="48"/>
      <c r="E162" s="48"/>
      <c r="F162" s="48"/>
      <c r="G162" s="48"/>
      <c r="H162" s="48"/>
      <c r="I162" s="48"/>
      <c r="J162" s="50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</row>
    <row r="163" spans="2:42" x14ac:dyDescent="0.35">
      <c r="B163" s="2" t="s">
        <v>112</v>
      </c>
      <c r="C163" s="59"/>
      <c r="D163" s="56"/>
      <c r="E163" s="56"/>
      <c r="F163" s="56"/>
      <c r="G163" s="56"/>
      <c r="J163" s="17"/>
      <c r="P163" t="s">
        <v>75</v>
      </c>
      <c r="T163" s="2" t="s">
        <v>76</v>
      </c>
    </row>
    <row r="164" spans="2:42" x14ac:dyDescent="0.35">
      <c r="J164" s="17"/>
      <c r="N164" s="2" t="s">
        <v>71</v>
      </c>
      <c r="P164">
        <v>10</v>
      </c>
      <c r="Q164" s="17">
        <f>SUM(AI173:AI188)</f>
        <v>0</v>
      </c>
      <c r="R164" s="38">
        <f>ROUND(Q164/P164,2)</f>
        <v>0</v>
      </c>
      <c r="T164">
        <v>10</v>
      </c>
      <c r="U164">
        <f>SUM(AP173:AP188)</f>
        <v>0</v>
      </c>
      <c r="W164" s="3">
        <f t="shared" ref="W164:W165" si="112">ROUND(U164/T164,2)</f>
        <v>0</v>
      </c>
    </row>
    <row r="165" spans="2:42" x14ac:dyDescent="0.35">
      <c r="H165" s="17">
        <f>SUM(H173:H188)</f>
        <v>0</v>
      </c>
      <c r="I165" s="17">
        <f>SUM(I173:I188)</f>
        <v>0</v>
      </c>
      <c r="J165" s="17"/>
      <c r="K165" s="17">
        <f>SUM(K173:K188)</f>
        <v>0</v>
      </c>
      <c r="L165" s="17">
        <f>SUM(L173:L188)</f>
        <v>0</v>
      </c>
      <c r="N165" s="2" t="s">
        <v>72</v>
      </c>
      <c r="P165">
        <v>9</v>
      </c>
      <c r="Q165" s="17">
        <f>SUM(AH173:AH188)</f>
        <v>0</v>
      </c>
      <c r="R165" s="38">
        <f>ROUND(Q165/P165,2)</f>
        <v>0</v>
      </c>
      <c r="T165">
        <v>9</v>
      </c>
      <c r="U165">
        <f>SUM(AO173:AO188)</f>
        <v>0</v>
      </c>
      <c r="W165" s="3">
        <f t="shared" si="112"/>
        <v>0</v>
      </c>
      <c r="AB165" t="s">
        <v>91</v>
      </c>
      <c r="AE165" t="s">
        <v>92</v>
      </c>
      <c r="AH165" t="s">
        <v>93</v>
      </c>
    </row>
    <row r="166" spans="2:42" x14ac:dyDescent="0.35">
      <c r="H166" s="17">
        <f>COUNTA(H173:H188)</f>
        <v>0</v>
      </c>
      <c r="I166" s="17">
        <f>COUNTA(I173:I188)</f>
        <v>0</v>
      </c>
      <c r="J166" s="17"/>
      <c r="K166" s="17">
        <f>COUNTA(K173:K188)</f>
        <v>0</v>
      </c>
      <c r="L166" s="17">
        <f>COUNTA(L173:L188)</f>
        <v>0</v>
      </c>
      <c r="N166" s="2" t="s">
        <v>73</v>
      </c>
      <c r="P166">
        <v>8</v>
      </c>
      <c r="Q166" s="17">
        <f>SUM(AG173:AG188)</f>
        <v>0</v>
      </c>
      <c r="R166" s="38">
        <f>ROUND(Q166/P166,2)</f>
        <v>0</v>
      </c>
      <c r="T166">
        <v>8</v>
      </c>
      <c r="U166">
        <f>SUM(AN173:AN188)</f>
        <v>0</v>
      </c>
      <c r="W166" s="3">
        <f>ROUND(U166/T166,2)</f>
        <v>0</v>
      </c>
      <c r="AA166" t="s">
        <v>75</v>
      </c>
      <c r="AB166" s="17">
        <f>H167</f>
        <v>0</v>
      </c>
      <c r="AC166" s="17">
        <f>H165</f>
        <v>0</v>
      </c>
      <c r="AD166" s="17">
        <f>H166</f>
        <v>0</v>
      </c>
      <c r="AE166" s="17">
        <f>I167</f>
        <v>0</v>
      </c>
      <c r="AF166" s="17">
        <f>I165</f>
        <v>0</v>
      </c>
      <c r="AG166" s="17">
        <f>I166</f>
        <v>0</v>
      </c>
      <c r="AH166" s="3">
        <f>R167</f>
        <v>0</v>
      </c>
    </row>
    <row r="167" spans="2:42" x14ac:dyDescent="0.35">
      <c r="D167" s="23"/>
      <c r="E167" s="23" t="s">
        <v>79</v>
      </c>
      <c r="F167" s="23"/>
      <c r="G167" s="23"/>
      <c r="H167" s="24">
        <f>H165*H166</f>
        <v>0</v>
      </c>
      <c r="I167" s="24">
        <f>I165*I166</f>
        <v>0</v>
      </c>
      <c r="J167" s="24"/>
      <c r="K167" s="24">
        <f>K165*K166</f>
        <v>0</v>
      </c>
      <c r="L167" s="24">
        <f>L165*L166</f>
        <v>0</v>
      </c>
      <c r="M167" s="25"/>
      <c r="N167" s="23" t="s">
        <v>65</v>
      </c>
      <c r="O167" s="26"/>
      <c r="P167" s="26">
        <f>SUM(AC173:AC188)</f>
        <v>0</v>
      </c>
      <c r="Q167" s="24">
        <f>SUM(AD173:AD188)</f>
        <v>0</v>
      </c>
      <c r="R167" s="39">
        <f>IF(P167=0,0,ROUND(Q167/P167,2))</f>
        <v>0</v>
      </c>
      <c r="S167" s="25"/>
      <c r="T167" s="26">
        <f>SUM(AJ173:AJ188)</f>
        <v>0</v>
      </c>
      <c r="U167" s="26">
        <f>SUM(AK173:AK188)</f>
        <v>0</v>
      </c>
      <c r="V167" s="25"/>
      <c r="W167" s="39">
        <f>IF(T167=0,0,ROUND(U167/T167,2))</f>
        <v>0</v>
      </c>
      <c r="AA167" t="s">
        <v>76</v>
      </c>
      <c r="AB167" s="17">
        <f>K167</f>
        <v>0</v>
      </c>
      <c r="AC167" s="17">
        <f>K165</f>
        <v>0</v>
      </c>
      <c r="AD167" s="17">
        <f>K166</f>
        <v>0</v>
      </c>
      <c r="AE167" s="17">
        <f>L167</f>
        <v>0</v>
      </c>
      <c r="AF167" s="17">
        <f>L165</f>
        <v>0</v>
      </c>
      <c r="AG167" s="17">
        <f>L166</f>
        <v>0</v>
      </c>
      <c r="AH167" s="3">
        <f>W167</f>
        <v>0</v>
      </c>
    </row>
    <row r="168" spans="2:42" ht="5" customHeight="1" x14ac:dyDescent="0.35">
      <c r="J168" s="17"/>
    </row>
    <row r="169" spans="2:42" x14ac:dyDescent="0.35">
      <c r="B169" s="16" t="s">
        <v>62</v>
      </c>
      <c r="C169" s="16"/>
      <c r="D169" s="16" t="s">
        <v>0</v>
      </c>
      <c r="E169" s="16"/>
      <c r="F169" s="16"/>
      <c r="G169" s="16" t="s">
        <v>74</v>
      </c>
      <c r="J169" s="17"/>
      <c r="N169" s="16" t="s">
        <v>1</v>
      </c>
      <c r="O169" s="19"/>
      <c r="P169" s="21"/>
      <c r="Q169" s="16" t="s">
        <v>2</v>
      </c>
      <c r="R169" s="19"/>
      <c r="S169" s="21"/>
      <c r="T169" s="16" t="s">
        <v>3</v>
      </c>
      <c r="U169" s="17"/>
      <c r="V169" s="17"/>
    </row>
    <row r="170" spans="2:42" x14ac:dyDescent="0.35">
      <c r="B170" s="6" t="s">
        <v>85</v>
      </c>
      <c r="G170" t="s">
        <v>75</v>
      </c>
      <c r="J170" t="s">
        <v>76</v>
      </c>
      <c r="N170" s="28" t="str">
        <f>$I$7</f>
        <v>Balancieren</v>
      </c>
      <c r="O170" s="29"/>
      <c r="P170" s="29"/>
      <c r="Q170" s="28" t="str">
        <f>$I$8</f>
        <v>Ballkoordination Bank</v>
      </c>
      <c r="R170" s="29"/>
      <c r="S170" s="29"/>
      <c r="T170" s="28" t="str">
        <f>$I$9</f>
        <v>Hockwende mit Ball</v>
      </c>
      <c r="AC170" t="s">
        <v>75</v>
      </c>
      <c r="AK170" t="s">
        <v>76</v>
      </c>
    </row>
    <row r="171" spans="2:42" x14ac:dyDescent="0.35">
      <c r="G171" t="s">
        <v>87</v>
      </c>
      <c r="H171" t="s">
        <v>77</v>
      </c>
      <c r="I171" t="s">
        <v>78</v>
      </c>
      <c r="J171" t="s">
        <v>87</v>
      </c>
      <c r="K171" t="s">
        <v>77</v>
      </c>
      <c r="L171" t="s">
        <v>78</v>
      </c>
      <c r="N171" s="40" t="str">
        <f>N$31</f>
        <v>Zeit (sec)</v>
      </c>
      <c r="O171" t="s">
        <v>4</v>
      </c>
      <c r="Q171" s="40" t="str">
        <f>Q$31</f>
        <v>Zeit (sec)</v>
      </c>
      <c r="R171" t="s">
        <v>4</v>
      </c>
      <c r="T171" s="40" t="str">
        <f>T$31</f>
        <v>Anzahl</v>
      </c>
      <c r="U171" t="s">
        <v>4</v>
      </c>
      <c r="W171" t="s">
        <v>4</v>
      </c>
      <c r="AA171" t="s">
        <v>63</v>
      </c>
      <c r="AB171" t="s">
        <v>64</v>
      </c>
      <c r="AC171" t="s">
        <v>89</v>
      </c>
      <c r="AD171" t="s">
        <v>88</v>
      </c>
      <c r="AE171" t="s">
        <v>67</v>
      </c>
      <c r="AF171" t="s">
        <v>66</v>
      </c>
      <c r="AG171" t="s">
        <v>68</v>
      </c>
      <c r="AH171" t="s">
        <v>69</v>
      </c>
      <c r="AI171" t="s">
        <v>70</v>
      </c>
      <c r="AJ171" t="s">
        <v>90</v>
      </c>
      <c r="AK171" t="s">
        <v>88</v>
      </c>
      <c r="AL171" t="s">
        <v>67</v>
      </c>
      <c r="AM171" t="s">
        <v>66</v>
      </c>
      <c r="AN171" t="s">
        <v>68</v>
      </c>
      <c r="AO171" t="s">
        <v>69</v>
      </c>
      <c r="AP171" t="s">
        <v>70</v>
      </c>
    </row>
    <row r="172" spans="2:42" ht="5" customHeight="1" x14ac:dyDescent="0.35"/>
    <row r="173" spans="2:42" x14ac:dyDescent="0.35">
      <c r="B173" s="32"/>
      <c r="C173" s="17">
        <f>IF(B173="",AA173,B173)</f>
        <v>1</v>
      </c>
      <c r="D173" s="31"/>
      <c r="E173" s="54"/>
      <c r="G173" s="31"/>
      <c r="H173" s="41"/>
      <c r="I173" s="42"/>
      <c r="J173" s="43"/>
      <c r="K173" s="41"/>
      <c r="L173" s="41"/>
      <c r="N173" s="33"/>
      <c r="O173" s="19">
        <f>IF(N173=0,0,IF($AU$29,24,0)+IF($AU$29,-1,1)*VLOOKUP(N173+$AU$31,AU$33:AX$57,4,TRUE))</f>
        <v>0</v>
      </c>
      <c r="Q173" s="33"/>
      <c r="R173" s="19">
        <f>IF(Q173=0,0,IF($AV$29,24,0)+IF($AV$29,-1,1)*VLOOKUP(Q173+$AV$31,AV$33:AX$57,3,TRUE))</f>
        <v>0</v>
      </c>
      <c r="T173" s="33"/>
      <c r="U173" s="19">
        <f>IF(T173=0,0,IF($AW$29,24,0)+IF($AW$29,-1,1)*VLOOKUP(T173+$AW$31,AW$33:AX$57,2,TRUE))</f>
        <v>0</v>
      </c>
      <c r="W173" s="16">
        <f>IF(AB173=0,0,O173+R173+U173)</f>
        <v>0</v>
      </c>
      <c r="AA173">
        <v>1</v>
      </c>
      <c r="AB173" s="6" t="b">
        <f>OR(C173=0,AND(D173="",N173=0,Q173=0,T173=0))</f>
        <v>1</v>
      </c>
      <c r="AC173" s="20">
        <f>1-OR(G173="n",AB173)</f>
        <v>0</v>
      </c>
      <c r="AD173" s="6">
        <f>IF(AC173=1,$W173,0)</f>
        <v>0</v>
      </c>
      <c r="AE173" s="7">
        <f>AD173+($AA173-1)*0.0001</f>
        <v>0</v>
      </c>
      <c r="AF173" s="6">
        <f>RANK(AE173,AE173:AE188)</f>
        <v>16</v>
      </c>
      <c r="AG173" s="6">
        <f>IF($AF173&lt;=8,$W173,0)</f>
        <v>0</v>
      </c>
      <c r="AH173" s="6">
        <f>IF($AF173&lt;=9,$W173,0)</f>
        <v>0</v>
      </c>
      <c r="AI173" s="6">
        <f>IF($AF173&lt;=10,$W173,0)</f>
        <v>0</v>
      </c>
      <c r="AJ173" s="20">
        <f>1-OR(J173="n",AB173)</f>
        <v>0</v>
      </c>
      <c r="AK173" s="6">
        <f>IF(AJ173=1,$W173,0)</f>
        <v>0</v>
      </c>
      <c r="AL173" s="7">
        <f t="shared" ref="AL173:AL188" si="113">AK173+($AA173-1)*0.0001</f>
        <v>0</v>
      </c>
      <c r="AM173" s="6">
        <f>RANK(AL173,AL173:AL188)</f>
        <v>16</v>
      </c>
      <c r="AN173" s="6">
        <f>IF($AM173&lt;=8,$AK173,0)</f>
        <v>0</v>
      </c>
      <c r="AO173" s="6">
        <f>IF($AM173&lt;=9,$AK173,0)</f>
        <v>0</v>
      </c>
      <c r="AP173" s="6">
        <f>IF($AM173&lt;=10,$AK173,0)</f>
        <v>0</v>
      </c>
    </row>
    <row r="174" spans="2:42" x14ac:dyDescent="0.35">
      <c r="B174" s="32"/>
      <c r="C174" s="17">
        <f t="shared" ref="C174:C188" si="114">IF(B174="",AA174,B174)</f>
        <v>2</v>
      </c>
      <c r="D174" s="31"/>
      <c r="E174" s="54"/>
      <c r="G174" s="31"/>
      <c r="H174" s="41"/>
      <c r="I174" s="42"/>
      <c r="J174" s="43"/>
      <c r="K174" s="41"/>
      <c r="L174" s="41"/>
      <c r="N174" s="33"/>
      <c r="O174" s="19">
        <f t="shared" ref="O174:O188" si="115">IF(N174=0,0,IF($AU$29,24,0)+IF($AU$29,-1,1)*VLOOKUP(N174+$AU$31,AU$33:AX$57,4,TRUE))</f>
        <v>0</v>
      </c>
      <c r="Q174" s="33"/>
      <c r="R174" s="19">
        <f t="shared" ref="R174:R188" si="116">IF(Q174=0,0,IF($AV$29,24,0)+IF($AV$29,-1,1)*VLOOKUP(Q174+$AV$31,AV$33:AX$57,3,TRUE))</f>
        <v>0</v>
      </c>
      <c r="T174" s="33"/>
      <c r="U174" s="19">
        <f t="shared" ref="U174:U188" si="117">IF(T174=0,0,IF($AW$29,24,0)+IF($AW$29,-1,1)*VLOOKUP(T174+$AW$31,AW$33:AX$57,2,TRUE))</f>
        <v>0</v>
      </c>
      <c r="W174" s="16">
        <f t="shared" ref="W174:W188" si="118">IF(AB174=0,0,O174+R174+U174)</f>
        <v>0</v>
      </c>
      <c r="AA174">
        <v>2</v>
      </c>
      <c r="AB174" s="6" t="b">
        <f t="shared" ref="AB174:AB188" si="119">OR(C174=0,AND(D174="",N174=0,Q174=0,T174=0))</f>
        <v>1</v>
      </c>
      <c r="AC174" s="20">
        <f t="shared" ref="AC174:AC188" si="120">1-OR(G174="n",AB174)</f>
        <v>0</v>
      </c>
      <c r="AD174" s="6">
        <f t="shared" ref="AD174:AD188" si="121">IF(AC174=1,W174,0)</f>
        <v>0</v>
      </c>
      <c r="AE174" s="7">
        <f t="shared" ref="AE174:AE188" si="122">AD174+(AA174-1)*0.0001</f>
        <v>1E-4</v>
      </c>
      <c r="AF174" s="6">
        <f>RANK(AE174,AE173:AE188)</f>
        <v>15</v>
      </c>
      <c r="AG174" s="6">
        <f t="shared" ref="AG174:AG188" si="123">IF($AF174&lt;=8,$W174,0)</f>
        <v>0</v>
      </c>
      <c r="AH174" s="6">
        <f t="shared" ref="AH174:AH188" si="124">IF($AF174&lt;=9,$W174,0)</f>
        <v>0</v>
      </c>
      <c r="AI174" s="6">
        <f t="shared" ref="AI174:AI188" si="125">IF($AF174&lt;=10,$W174,0)</f>
        <v>0</v>
      </c>
      <c r="AJ174" s="20">
        <f t="shared" ref="AJ174:AJ188" si="126">1-OR(J174="n",AB174)</f>
        <v>0</v>
      </c>
      <c r="AK174" s="6">
        <f t="shared" ref="AK174:AK188" si="127">IF(AJ174=1,$W174,0)</f>
        <v>0</v>
      </c>
      <c r="AL174" s="7">
        <f t="shared" si="113"/>
        <v>1E-4</v>
      </c>
      <c r="AM174" s="6">
        <f>RANK(AL174,AL173:AL188)</f>
        <v>15</v>
      </c>
      <c r="AN174" s="6">
        <f t="shared" ref="AN174:AN188" si="128">IF($AM174&lt;=8,$AK174,0)</f>
        <v>0</v>
      </c>
      <c r="AO174" s="6">
        <f t="shared" ref="AO174:AO188" si="129">IF($AM174&lt;=9,$AK174,0)</f>
        <v>0</v>
      </c>
      <c r="AP174" s="6">
        <f t="shared" ref="AP174:AP188" si="130">IF($AM174&lt;=10,$AK174,0)</f>
        <v>0</v>
      </c>
    </row>
    <row r="175" spans="2:42" x14ac:dyDescent="0.35">
      <c r="B175" s="32"/>
      <c r="C175" s="17">
        <f t="shared" si="114"/>
        <v>3</v>
      </c>
      <c r="D175" s="31"/>
      <c r="E175" s="54"/>
      <c r="G175" s="31"/>
      <c r="H175" s="41"/>
      <c r="I175" s="42"/>
      <c r="J175" s="43"/>
      <c r="K175" s="41"/>
      <c r="L175" s="41"/>
      <c r="N175" s="33"/>
      <c r="O175" s="19">
        <f t="shared" si="115"/>
        <v>0</v>
      </c>
      <c r="Q175" s="33"/>
      <c r="R175" s="19">
        <f t="shared" si="116"/>
        <v>0</v>
      </c>
      <c r="T175" s="33"/>
      <c r="U175" s="19">
        <f t="shared" si="117"/>
        <v>0</v>
      </c>
      <c r="W175" s="16">
        <f t="shared" si="118"/>
        <v>0</v>
      </c>
      <c r="AA175">
        <v>3</v>
      </c>
      <c r="AB175" s="6" t="b">
        <f t="shared" si="119"/>
        <v>1</v>
      </c>
      <c r="AC175" s="20">
        <f t="shared" si="120"/>
        <v>0</v>
      </c>
      <c r="AD175" s="6">
        <f t="shared" si="121"/>
        <v>0</v>
      </c>
      <c r="AE175" s="7">
        <f t="shared" si="122"/>
        <v>2.0000000000000001E-4</v>
      </c>
      <c r="AF175" s="6">
        <f>RANK(AE175,AE173:AE188)</f>
        <v>14</v>
      </c>
      <c r="AG175" s="6">
        <f t="shared" si="123"/>
        <v>0</v>
      </c>
      <c r="AH175" s="6">
        <f t="shared" si="124"/>
        <v>0</v>
      </c>
      <c r="AI175" s="6">
        <f t="shared" si="125"/>
        <v>0</v>
      </c>
      <c r="AJ175" s="20">
        <f t="shared" si="126"/>
        <v>0</v>
      </c>
      <c r="AK175" s="6">
        <f t="shared" si="127"/>
        <v>0</v>
      </c>
      <c r="AL175" s="7">
        <f t="shared" si="113"/>
        <v>2.0000000000000001E-4</v>
      </c>
      <c r="AM175" s="6">
        <f>RANK(AL175,AL173:AL188)</f>
        <v>14</v>
      </c>
      <c r="AN175" s="6">
        <f t="shared" si="128"/>
        <v>0</v>
      </c>
      <c r="AO175" s="6">
        <f t="shared" si="129"/>
        <v>0</v>
      </c>
      <c r="AP175" s="6">
        <f t="shared" si="130"/>
        <v>0</v>
      </c>
    </row>
    <row r="176" spans="2:42" x14ac:dyDescent="0.35">
      <c r="B176" s="32"/>
      <c r="C176" s="17">
        <f t="shared" si="114"/>
        <v>4</v>
      </c>
      <c r="D176" s="31"/>
      <c r="E176" s="54"/>
      <c r="G176" s="31"/>
      <c r="H176" s="41"/>
      <c r="I176" s="42"/>
      <c r="J176" s="43"/>
      <c r="K176" s="41"/>
      <c r="L176" s="41"/>
      <c r="N176" s="33"/>
      <c r="O176" s="19">
        <f t="shared" si="115"/>
        <v>0</v>
      </c>
      <c r="Q176" s="33"/>
      <c r="R176" s="19">
        <f t="shared" si="116"/>
        <v>0</v>
      </c>
      <c r="T176" s="33"/>
      <c r="U176" s="19">
        <f t="shared" si="117"/>
        <v>0</v>
      </c>
      <c r="W176" s="16">
        <f t="shared" si="118"/>
        <v>0</v>
      </c>
      <c r="AA176">
        <v>4</v>
      </c>
      <c r="AB176" s="6" t="b">
        <f t="shared" si="119"/>
        <v>1</v>
      </c>
      <c r="AC176" s="20">
        <f t="shared" si="120"/>
        <v>0</v>
      </c>
      <c r="AD176" s="6">
        <f t="shared" si="121"/>
        <v>0</v>
      </c>
      <c r="AE176" s="7">
        <f t="shared" si="122"/>
        <v>3.0000000000000003E-4</v>
      </c>
      <c r="AF176" s="6">
        <f>RANK(AE176,AE173:AE188)</f>
        <v>13</v>
      </c>
      <c r="AG176" s="6">
        <f t="shared" si="123"/>
        <v>0</v>
      </c>
      <c r="AH176" s="6">
        <f t="shared" si="124"/>
        <v>0</v>
      </c>
      <c r="AI176" s="6">
        <f t="shared" si="125"/>
        <v>0</v>
      </c>
      <c r="AJ176" s="20">
        <f t="shared" si="126"/>
        <v>0</v>
      </c>
      <c r="AK176" s="6">
        <f t="shared" si="127"/>
        <v>0</v>
      </c>
      <c r="AL176" s="7">
        <f t="shared" si="113"/>
        <v>3.0000000000000003E-4</v>
      </c>
      <c r="AM176" s="6">
        <f>RANK(AL176,AL173:AL188)</f>
        <v>13</v>
      </c>
      <c r="AN176" s="6">
        <f t="shared" si="128"/>
        <v>0</v>
      </c>
      <c r="AO176" s="6">
        <f t="shared" si="129"/>
        <v>0</v>
      </c>
      <c r="AP176" s="6">
        <f t="shared" si="130"/>
        <v>0</v>
      </c>
    </row>
    <row r="177" spans="2:42" x14ac:dyDescent="0.35">
      <c r="B177" s="32"/>
      <c r="C177" s="17">
        <f t="shared" si="114"/>
        <v>5</v>
      </c>
      <c r="D177" s="31"/>
      <c r="E177" s="54"/>
      <c r="G177" s="31"/>
      <c r="H177" s="41"/>
      <c r="I177" s="42"/>
      <c r="J177" s="43"/>
      <c r="K177" s="41"/>
      <c r="L177" s="41"/>
      <c r="N177" s="33"/>
      <c r="O177" s="19">
        <f t="shared" si="115"/>
        <v>0</v>
      </c>
      <c r="Q177" s="33"/>
      <c r="R177" s="19">
        <f t="shared" si="116"/>
        <v>0</v>
      </c>
      <c r="T177" s="33"/>
      <c r="U177" s="19">
        <f t="shared" si="117"/>
        <v>0</v>
      </c>
      <c r="W177" s="16">
        <f t="shared" si="118"/>
        <v>0</v>
      </c>
      <c r="AA177">
        <v>5</v>
      </c>
      <c r="AB177" s="6" t="b">
        <f t="shared" si="119"/>
        <v>1</v>
      </c>
      <c r="AC177" s="20">
        <f t="shared" si="120"/>
        <v>0</v>
      </c>
      <c r="AD177" s="6">
        <f t="shared" si="121"/>
        <v>0</v>
      </c>
      <c r="AE177" s="7">
        <f t="shared" si="122"/>
        <v>4.0000000000000002E-4</v>
      </c>
      <c r="AF177" s="6">
        <f>RANK(AE177,AE173:AE188)</f>
        <v>12</v>
      </c>
      <c r="AG177" s="6">
        <f t="shared" si="123"/>
        <v>0</v>
      </c>
      <c r="AH177" s="6">
        <f t="shared" si="124"/>
        <v>0</v>
      </c>
      <c r="AI177" s="6">
        <f t="shared" si="125"/>
        <v>0</v>
      </c>
      <c r="AJ177" s="20">
        <f t="shared" si="126"/>
        <v>0</v>
      </c>
      <c r="AK177" s="6">
        <f t="shared" si="127"/>
        <v>0</v>
      </c>
      <c r="AL177" s="7">
        <f t="shared" si="113"/>
        <v>4.0000000000000002E-4</v>
      </c>
      <c r="AM177" s="6">
        <f>RANK(AL177,AL173:AL188)</f>
        <v>12</v>
      </c>
      <c r="AN177" s="6">
        <f t="shared" si="128"/>
        <v>0</v>
      </c>
      <c r="AO177" s="6">
        <f t="shared" si="129"/>
        <v>0</v>
      </c>
      <c r="AP177" s="6">
        <f t="shared" si="130"/>
        <v>0</v>
      </c>
    </row>
    <row r="178" spans="2:42" x14ac:dyDescent="0.35">
      <c r="B178" s="32"/>
      <c r="C178" s="17">
        <f t="shared" si="114"/>
        <v>6</v>
      </c>
      <c r="D178" s="31"/>
      <c r="E178" s="54"/>
      <c r="G178" s="31"/>
      <c r="H178" s="41"/>
      <c r="I178" s="42"/>
      <c r="J178" s="43"/>
      <c r="K178" s="41"/>
      <c r="L178" s="41"/>
      <c r="N178" s="33"/>
      <c r="O178" s="19">
        <f t="shared" si="115"/>
        <v>0</v>
      </c>
      <c r="Q178" s="33"/>
      <c r="R178" s="19">
        <f t="shared" si="116"/>
        <v>0</v>
      </c>
      <c r="T178" s="33"/>
      <c r="U178" s="19">
        <f t="shared" si="117"/>
        <v>0</v>
      </c>
      <c r="W178" s="16">
        <f t="shared" si="118"/>
        <v>0</v>
      </c>
      <c r="AA178">
        <v>6</v>
      </c>
      <c r="AB178" s="6" t="b">
        <f t="shared" si="119"/>
        <v>1</v>
      </c>
      <c r="AC178" s="20">
        <f t="shared" si="120"/>
        <v>0</v>
      </c>
      <c r="AD178" s="6">
        <f t="shared" si="121"/>
        <v>0</v>
      </c>
      <c r="AE178" s="7">
        <f t="shared" si="122"/>
        <v>5.0000000000000001E-4</v>
      </c>
      <c r="AF178" s="6">
        <f>RANK(AE178,AE173:AE188)</f>
        <v>11</v>
      </c>
      <c r="AG178" s="6">
        <f t="shared" si="123"/>
        <v>0</v>
      </c>
      <c r="AH178" s="6">
        <f t="shared" si="124"/>
        <v>0</v>
      </c>
      <c r="AI178" s="6">
        <f t="shared" si="125"/>
        <v>0</v>
      </c>
      <c r="AJ178" s="20">
        <f t="shared" si="126"/>
        <v>0</v>
      </c>
      <c r="AK178" s="6">
        <f t="shared" si="127"/>
        <v>0</v>
      </c>
      <c r="AL178" s="7">
        <f t="shared" si="113"/>
        <v>5.0000000000000001E-4</v>
      </c>
      <c r="AM178" s="6">
        <f>RANK(AL178,AL173:AL188)</f>
        <v>11</v>
      </c>
      <c r="AN178" s="6">
        <f t="shared" si="128"/>
        <v>0</v>
      </c>
      <c r="AO178" s="6">
        <f t="shared" si="129"/>
        <v>0</v>
      </c>
      <c r="AP178" s="6">
        <f t="shared" si="130"/>
        <v>0</v>
      </c>
    </row>
    <row r="179" spans="2:42" x14ac:dyDescent="0.35">
      <c r="B179" s="32"/>
      <c r="C179" s="17">
        <f t="shared" si="114"/>
        <v>7</v>
      </c>
      <c r="D179" s="31"/>
      <c r="E179" s="54"/>
      <c r="G179" s="31"/>
      <c r="H179" s="41"/>
      <c r="I179" s="42"/>
      <c r="J179" s="43"/>
      <c r="K179" s="41"/>
      <c r="L179" s="41"/>
      <c r="N179" s="33"/>
      <c r="O179" s="19">
        <f t="shared" si="115"/>
        <v>0</v>
      </c>
      <c r="Q179" s="33"/>
      <c r="R179" s="19">
        <f t="shared" si="116"/>
        <v>0</v>
      </c>
      <c r="T179" s="33"/>
      <c r="U179" s="19">
        <f t="shared" si="117"/>
        <v>0</v>
      </c>
      <c r="W179" s="16">
        <f t="shared" si="118"/>
        <v>0</v>
      </c>
      <c r="AA179">
        <v>7</v>
      </c>
      <c r="AB179" s="6" t="b">
        <f t="shared" si="119"/>
        <v>1</v>
      </c>
      <c r="AC179" s="20">
        <f t="shared" si="120"/>
        <v>0</v>
      </c>
      <c r="AD179" s="6">
        <f t="shared" si="121"/>
        <v>0</v>
      </c>
      <c r="AE179" s="7">
        <f t="shared" si="122"/>
        <v>6.0000000000000006E-4</v>
      </c>
      <c r="AF179" s="6">
        <f>RANK(AE179,AE173:AE188)</f>
        <v>10</v>
      </c>
      <c r="AG179" s="6">
        <f t="shared" si="123"/>
        <v>0</v>
      </c>
      <c r="AH179" s="6">
        <f t="shared" si="124"/>
        <v>0</v>
      </c>
      <c r="AI179" s="6">
        <f t="shared" si="125"/>
        <v>0</v>
      </c>
      <c r="AJ179" s="20">
        <f t="shared" si="126"/>
        <v>0</v>
      </c>
      <c r="AK179" s="6">
        <f t="shared" si="127"/>
        <v>0</v>
      </c>
      <c r="AL179" s="7">
        <f t="shared" si="113"/>
        <v>6.0000000000000006E-4</v>
      </c>
      <c r="AM179" s="6">
        <f>RANK(AL179,AL173:AL188)</f>
        <v>10</v>
      </c>
      <c r="AN179" s="6">
        <f t="shared" si="128"/>
        <v>0</v>
      </c>
      <c r="AO179" s="6">
        <f t="shared" si="129"/>
        <v>0</v>
      </c>
      <c r="AP179" s="6">
        <f t="shared" si="130"/>
        <v>0</v>
      </c>
    </row>
    <row r="180" spans="2:42" x14ac:dyDescent="0.35">
      <c r="B180" s="32"/>
      <c r="C180" s="17">
        <f t="shared" si="114"/>
        <v>8</v>
      </c>
      <c r="D180" s="31"/>
      <c r="E180" s="54"/>
      <c r="G180" s="31"/>
      <c r="H180" s="41"/>
      <c r="I180" s="42"/>
      <c r="J180" s="43"/>
      <c r="K180" s="41"/>
      <c r="L180" s="41"/>
      <c r="N180" s="33"/>
      <c r="O180" s="19">
        <f t="shared" si="115"/>
        <v>0</v>
      </c>
      <c r="Q180" s="33"/>
      <c r="R180" s="19">
        <f t="shared" si="116"/>
        <v>0</v>
      </c>
      <c r="T180" s="33"/>
      <c r="U180" s="19">
        <f t="shared" si="117"/>
        <v>0</v>
      </c>
      <c r="W180" s="16">
        <f t="shared" si="118"/>
        <v>0</v>
      </c>
      <c r="AA180">
        <v>8</v>
      </c>
      <c r="AB180" s="6" t="b">
        <f t="shared" si="119"/>
        <v>1</v>
      </c>
      <c r="AC180" s="20">
        <f t="shared" si="120"/>
        <v>0</v>
      </c>
      <c r="AD180" s="6">
        <f t="shared" si="121"/>
        <v>0</v>
      </c>
      <c r="AE180" s="7">
        <f t="shared" si="122"/>
        <v>6.9999999999999999E-4</v>
      </c>
      <c r="AF180" s="6">
        <f>RANK(AE180,AE173:AE188)</f>
        <v>9</v>
      </c>
      <c r="AG180" s="6">
        <f t="shared" si="123"/>
        <v>0</v>
      </c>
      <c r="AH180" s="6">
        <f t="shared" si="124"/>
        <v>0</v>
      </c>
      <c r="AI180" s="6">
        <f t="shared" si="125"/>
        <v>0</v>
      </c>
      <c r="AJ180" s="20">
        <f t="shared" si="126"/>
        <v>0</v>
      </c>
      <c r="AK180" s="6">
        <f t="shared" si="127"/>
        <v>0</v>
      </c>
      <c r="AL180" s="7">
        <f t="shared" si="113"/>
        <v>6.9999999999999999E-4</v>
      </c>
      <c r="AM180" s="6">
        <f>RANK(AL180,AL173:AL188)</f>
        <v>9</v>
      </c>
      <c r="AN180" s="6">
        <f t="shared" si="128"/>
        <v>0</v>
      </c>
      <c r="AO180" s="6">
        <f t="shared" si="129"/>
        <v>0</v>
      </c>
      <c r="AP180" s="6">
        <f t="shared" si="130"/>
        <v>0</v>
      </c>
    </row>
    <row r="181" spans="2:42" x14ac:dyDescent="0.35">
      <c r="B181" s="32"/>
      <c r="C181" s="17">
        <f t="shared" si="114"/>
        <v>9</v>
      </c>
      <c r="D181" s="31"/>
      <c r="E181" s="54"/>
      <c r="G181" s="31"/>
      <c r="H181" s="41"/>
      <c r="I181" s="42"/>
      <c r="J181" s="43"/>
      <c r="K181" s="41"/>
      <c r="L181" s="41"/>
      <c r="N181" s="33"/>
      <c r="O181" s="19">
        <f t="shared" si="115"/>
        <v>0</v>
      </c>
      <c r="Q181" s="33"/>
      <c r="R181" s="19">
        <f t="shared" si="116"/>
        <v>0</v>
      </c>
      <c r="T181" s="33"/>
      <c r="U181" s="19">
        <f t="shared" si="117"/>
        <v>0</v>
      </c>
      <c r="W181" s="16">
        <f t="shared" si="118"/>
        <v>0</v>
      </c>
      <c r="AA181">
        <v>9</v>
      </c>
      <c r="AB181" s="6" t="b">
        <f t="shared" si="119"/>
        <v>1</v>
      </c>
      <c r="AC181" s="20">
        <f t="shared" si="120"/>
        <v>0</v>
      </c>
      <c r="AD181" s="6">
        <f t="shared" si="121"/>
        <v>0</v>
      </c>
      <c r="AE181" s="7">
        <f t="shared" si="122"/>
        <v>8.0000000000000004E-4</v>
      </c>
      <c r="AF181" s="6">
        <f>RANK(AE181,AE173:AE188)</f>
        <v>8</v>
      </c>
      <c r="AG181" s="6">
        <f t="shared" si="123"/>
        <v>0</v>
      </c>
      <c r="AH181" s="6">
        <f t="shared" si="124"/>
        <v>0</v>
      </c>
      <c r="AI181" s="6">
        <f t="shared" si="125"/>
        <v>0</v>
      </c>
      <c r="AJ181" s="20">
        <f t="shared" si="126"/>
        <v>0</v>
      </c>
      <c r="AK181" s="6">
        <f t="shared" si="127"/>
        <v>0</v>
      </c>
      <c r="AL181" s="7">
        <f t="shared" si="113"/>
        <v>8.0000000000000004E-4</v>
      </c>
      <c r="AM181" s="6">
        <f>RANK(AL181,AL173:AL188)</f>
        <v>8</v>
      </c>
      <c r="AN181" s="6">
        <f t="shared" si="128"/>
        <v>0</v>
      </c>
      <c r="AO181" s="6">
        <f t="shared" si="129"/>
        <v>0</v>
      </c>
      <c r="AP181" s="6">
        <f t="shared" si="130"/>
        <v>0</v>
      </c>
    </row>
    <row r="182" spans="2:42" x14ac:dyDescent="0.35">
      <c r="B182" s="32"/>
      <c r="C182" s="17">
        <f t="shared" si="114"/>
        <v>10</v>
      </c>
      <c r="D182" s="31"/>
      <c r="E182" s="54"/>
      <c r="G182" s="31"/>
      <c r="H182" s="41"/>
      <c r="I182" s="42"/>
      <c r="J182" s="43"/>
      <c r="K182" s="41"/>
      <c r="L182" s="41"/>
      <c r="N182" s="33"/>
      <c r="O182" s="19">
        <f t="shared" si="115"/>
        <v>0</v>
      </c>
      <c r="Q182" s="33"/>
      <c r="R182" s="19">
        <f t="shared" si="116"/>
        <v>0</v>
      </c>
      <c r="T182" s="33"/>
      <c r="U182" s="19">
        <f t="shared" si="117"/>
        <v>0</v>
      </c>
      <c r="W182" s="16">
        <f t="shared" si="118"/>
        <v>0</v>
      </c>
      <c r="AA182">
        <v>10</v>
      </c>
      <c r="AB182" s="6" t="b">
        <f t="shared" si="119"/>
        <v>1</v>
      </c>
      <c r="AC182" s="20">
        <f t="shared" si="120"/>
        <v>0</v>
      </c>
      <c r="AD182" s="6">
        <f t="shared" si="121"/>
        <v>0</v>
      </c>
      <c r="AE182" s="7">
        <f t="shared" si="122"/>
        <v>9.0000000000000008E-4</v>
      </c>
      <c r="AF182" s="6">
        <f>RANK(AE182,AE173:AE188)</f>
        <v>7</v>
      </c>
      <c r="AG182" s="6">
        <f t="shared" si="123"/>
        <v>0</v>
      </c>
      <c r="AH182" s="6">
        <f t="shared" si="124"/>
        <v>0</v>
      </c>
      <c r="AI182" s="6">
        <f t="shared" si="125"/>
        <v>0</v>
      </c>
      <c r="AJ182" s="20">
        <f t="shared" si="126"/>
        <v>0</v>
      </c>
      <c r="AK182" s="6">
        <f t="shared" si="127"/>
        <v>0</v>
      </c>
      <c r="AL182" s="7">
        <f t="shared" si="113"/>
        <v>9.0000000000000008E-4</v>
      </c>
      <c r="AM182" s="6">
        <f>RANK(AL182,AL173:AL188)</f>
        <v>7</v>
      </c>
      <c r="AN182" s="6">
        <f t="shared" si="128"/>
        <v>0</v>
      </c>
      <c r="AO182" s="6">
        <f t="shared" si="129"/>
        <v>0</v>
      </c>
      <c r="AP182" s="6">
        <f t="shared" si="130"/>
        <v>0</v>
      </c>
    </row>
    <row r="183" spans="2:42" x14ac:dyDescent="0.35">
      <c r="B183" s="32"/>
      <c r="C183" s="17">
        <f t="shared" si="114"/>
        <v>11</v>
      </c>
      <c r="D183" s="31"/>
      <c r="E183" s="54"/>
      <c r="G183" s="31"/>
      <c r="H183" s="41"/>
      <c r="I183" s="42"/>
      <c r="J183" s="43"/>
      <c r="K183" s="41"/>
      <c r="L183" s="41"/>
      <c r="N183" s="33"/>
      <c r="O183" s="19">
        <f t="shared" si="115"/>
        <v>0</v>
      </c>
      <c r="Q183" s="33"/>
      <c r="R183" s="19">
        <f t="shared" si="116"/>
        <v>0</v>
      </c>
      <c r="T183" s="33"/>
      <c r="U183" s="19">
        <f t="shared" si="117"/>
        <v>0</v>
      </c>
      <c r="W183" s="16">
        <f t="shared" si="118"/>
        <v>0</v>
      </c>
      <c r="AA183">
        <v>11</v>
      </c>
      <c r="AB183" s="6" t="b">
        <f t="shared" si="119"/>
        <v>1</v>
      </c>
      <c r="AC183" s="20">
        <f t="shared" si="120"/>
        <v>0</v>
      </c>
      <c r="AD183" s="6">
        <f t="shared" si="121"/>
        <v>0</v>
      </c>
      <c r="AE183" s="7">
        <f t="shared" si="122"/>
        <v>1E-3</v>
      </c>
      <c r="AF183" s="6">
        <f>RANK(AE183,AE173:AE188)</f>
        <v>6</v>
      </c>
      <c r="AG183" s="6">
        <f t="shared" si="123"/>
        <v>0</v>
      </c>
      <c r="AH183" s="6">
        <f t="shared" si="124"/>
        <v>0</v>
      </c>
      <c r="AI183" s="6">
        <f t="shared" si="125"/>
        <v>0</v>
      </c>
      <c r="AJ183" s="20">
        <f t="shared" si="126"/>
        <v>0</v>
      </c>
      <c r="AK183" s="6">
        <f t="shared" si="127"/>
        <v>0</v>
      </c>
      <c r="AL183" s="7">
        <f t="shared" si="113"/>
        <v>1E-3</v>
      </c>
      <c r="AM183" s="6">
        <f>RANK(AL183,AL173:AL188)</f>
        <v>6</v>
      </c>
      <c r="AN183" s="6">
        <f t="shared" si="128"/>
        <v>0</v>
      </c>
      <c r="AO183" s="6">
        <f t="shared" si="129"/>
        <v>0</v>
      </c>
      <c r="AP183" s="6">
        <f t="shared" si="130"/>
        <v>0</v>
      </c>
    </row>
    <row r="184" spans="2:42" x14ac:dyDescent="0.35">
      <c r="B184" s="32"/>
      <c r="C184" s="17">
        <f t="shared" si="114"/>
        <v>12</v>
      </c>
      <c r="D184" s="31"/>
      <c r="E184" s="54"/>
      <c r="G184" s="31"/>
      <c r="H184" s="41"/>
      <c r="I184" s="42"/>
      <c r="J184" s="43"/>
      <c r="K184" s="41"/>
      <c r="L184" s="41"/>
      <c r="N184" s="33"/>
      <c r="O184" s="19">
        <f t="shared" si="115"/>
        <v>0</v>
      </c>
      <c r="Q184" s="33"/>
      <c r="R184" s="19">
        <f t="shared" si="116"/>
        <v>0</v>
      </c>
      <c r="T184" s="33"/>
      <c r="U184" s="19">
        <f t="shared" si="117"/>
        <v>0</v>
      </c>
      <c r="W184" s="16">
        <f t="shared" si="118"/>
        <v>0</v>
      </c>
      <c r="AA184">
        <v>12</v>
      </c>
      <c r="AB184" s="6" t="b">
        <f t="shared" si="119"/>
        <v>1</v>
      </c>
      <c r="AC184" s="20">
        <f t="shared" si="120"/>
        <v>0</v>
      </c>
      <c r="AD184" s="6">
        <f t="shared" si="121"/>
        <v>0</v>
      </c>
      <c r="AE184" s="7">
        <f t="shared" si="122"/>
        <v>1.1000000000000001E-3</v>
      </c>
      <c r="AF184" s="6">
        <f>RANK(AE184,AE173:AE188)</f>
        <v>5</v>
      </c>
      <c r="AG184" s="6">
        <f t="shared" si="123"/>
        <v>0</v>
      </c>
      <c r="AH184" s="6">
        <f t="shared" si="124"/>
        <v>0</v>
      </c>
      <c r="AI184" s="6">
        <f t="shared" si="125"/>
        <v>0</v>
      </c>
      <c r="AJ184" s="20">
        <f t="shared" si="126"/>
        <v>0</v>
      </c>
      <c r="AK184" s="6">
        <f t="shared" si="127"/>
        <v>0</v>
      </c>
      <c r="AL184" s="7">
        <f t="shared" si="113"/>
        <v>1.1000000000000001E-3</v>
      </c>
      <c r="AM184" s="6">
        <f>RANK(AL184,AL173:AL188)</f>
        <v>5</v>
      </c>
      <c r="AN184" s="6">
        <f t="shared" si="128"/>
        <v>0</v>
      </c>
      <c r="AO184" s="6">
        <f t="shared" si="129"/>
        <v>0</v>
      </c>
      <c r="AP184" s="6">
        <f t="shared" si="130"/>
        <v>0</v>
      </c>
    </row>
    <row r="185" spans="2:42" x14ac:dyDescent="0.35">
      <c r="B185" s="32"/>
      <c r="C185" s="17">
        <f t="shared" si="114"/>
        <v>13</v>
      </c>
      <c r="D185" s="31"/>
      <c r="E185" s="54"/>
      <c r="G185" s="31"/>
      <c r="H185" s="41"/>
      <c r="I185" s="42"/>
      <c r="J185" s="43"/>
      <c r="K185" s="41"/>
      <c r="L185" s="41"/>
      <c r="N185" s="33"/>
      <c r="O185" s="19">
        <f t="shared" si="115"/>
        <v>0</v>
      </c>
      <c r="Q185" s="33"/>
      <c r="R185" s="19">
        <f t="shared" si="116"/>
        <v>0</v>
      </c>
      <c r="T185" s="33"/>
      <c r="U185" s="19">
        <f t="shared" si="117"/>
        <v>0</v>
      </c>
      <c r="W185" s="16">
        <f t="shared" si="118"/>
        <v>0</v>
      </c>
      <c r="AA185">
        <v>13</v>
      </c>
      <c r="AB185" s="6" t="b">
        <f t="shared" si="119"/>
        <v>1</v>
      </c>
      <c r="AC185" s="20">
        <f t="shared" si="120"/>
        <v>0</v>
      </c>
      <c r="AD185" s="6">
        <f t="shared" si="121"/>
        <v>0</v>
      </c>
      <c r="AE185" s="7">
        <f t="shared" si="122"/>
        <v>1.2000000000000001E-3</v>
      </c>
      <c r="AF185" s="6">
        <f>RANK(AE185,AE173:AE188)</f>
        <v>4</v>
      </c>
      <c r="AG185" s="6">
        <f t="shared" si="123"/>
        <v>0</v>
      </c>
      <c r="AH185" s="6">
        <f t="shared" si="124"/>
        <v>0</v>
      </c>
      <c r="AI185" s="6">
        <f t="shared" si="125"/>
        <v>0</v>
      </c>
      <c r="AJ185" s="20">
        <f t="shared" si="126"/>
        <v>0</v>
      </c>
      <c r="AK185" s="6">
        <f t="shared" si="127"/>
        <v>0</v>
      </c>
      <c r="AL185" s="7">
        <f t="shared" si="113"/>
        <v>1.2000000000000001E-3</v>
      </c>
      <c r="AM185" s="6">
        <f>RANK(AL185,AL173:AL188)</f>
        <v>4</v>
      </c>
      <c r="AN185" s="6">
        <f t="shared" si="128"/>
        <v>0</v>
      </c>
      <c r="AO185" s="6">
        <f t="shared" si="129"/>
        <v>0</v>
      </c>
      <c r="AP185" s="6">
        <f t="shared" si="130"/>
        <v>0</v>
      </c>
    </row>
    <row r="186" spans="2:42" x14ac:dyDescent="0.35">
      <c r="B186" s="32"/>
      <c r="C186" s="17">
        <f t="shared" si="114"/>
        <v>14</v>
      </c>
      <c r="D186" s="31"/>
      <c r="E186" s="54"/>
      <c r="G186" s="31"/>
      <c r="H186" s="41"/>
      <c r="I186" s="42"/>
      <c r="J186" s="43"/>
      <c r="K186" s="41"/>
      <c r="L186" s="41"/>
      <c r="N186" s="33"/>
      <c r="O186" s="19">
        <f t="shared" si="115"/>
        <v>0</v>
      </c>
      <c r="Q186" s="33"/>
      <c r="R186" s="19">
        <f t="shared" si="116"/>
        <v>0</v>
      </c>
      <c r="T186" s="33"/>
      <c r="U186" s="19">
        <f t="shared" si="117"/>
        <v>0</v>
      </c>
      <c r="W186" s="16">
        <f t="shared" si="118"/>
        <v>0</v>
      </c>
      <c r="AA186">
        <v>14</v>
      </c>
      <c r="AB186" s="6" t="b">
        <f t="shared" si="119"/>
        <v>1</v>
      </c>
      <c r="AC186" s="20">
        <f t="shared" si="120"/>
        <v>0</v>
      </c>
      <c r="AD186" s="6">
        <f t="shared" si="121"/>
        <v>0</v>
      </c>
      <c r="AE186" s="7">
        <f t="shared" si="122"/>
        <v>1.3000000000000002E-3</v>
      </c>
      <c r="AF186" s="6">
        <f>RANK(AE186,AE173:AE188)</f>
        <v>3</v>
      </c>
      <c r="AG186" s="6">
        <f t="shared" si="123"/>
        <v>0</v>
      </c>
      <c r="AH186" s="6">
        <f t="shared" si="124"/>
        <v>0</v>
      </c>
      <c r="AI186" s="6">
        <f t="shared" si="125"/>
        <v>0</v>
      </c>
      <c r="AJ186" s="20">
        <f t="shared" si="126"/>
        <v>0</v>
      </c>
      <c r="AK186" s="6">
        <f t="shared" si="127"/>
        <v>0</v>
      </c>
      <c r="AL186" s="7">
        <f t="shared" si="113"/>
        <v>1.3000000000000002E-3</v>
      </c>
      <c r="AM186" s="6">
        <f>RANK(AL186,AL173:AL188)</f>
        <v>3</v>
      </c>
      <c r="AN186" s="6">
        <f t="shared" si="128"/>
        <v>0</v>
      </c>
      <c r="AO186" s="6">
        <f t="shared" si="129"/>
        <v>0</v>
      </c>
      <c r="AP186" s="6">
        <f t="shared" si="130"/>
        <v>0</v>
      </c>
    </row>
    <row r="187" spans="2:42" x14ac:dyDescent="0.35">
      <c r="B187" s="32"/>
      <c r="C187" s="17">
        <f t="shared" si="114"/>
        <v>15</v>
      </c>
      <c r="D187" s="31"/>
      <c r="E187" s="54"/>
      <c r="G187" s="31"/>
      <c r="H187" s="41"/>
      <c r="I187" s="42"/>
      <c r="J187" s="43"/>
      <c r="K187" s="41"/>
      <c r="L187" s="41"/>
      <c r="N187" s="33"/>
      <c r="O187" s="19">
        <f t="shared" si="115"/>
        <v>0</v>
      </c>
      <c r="Q187" s="33"/>
      <c r="R187" s="19">
        <f t="shared" si="116"/>
        <v>0</v>
      </c>
      <c r="T187" s="33"/>
      <c r="U187" s="19">
        <f t="shared" si="117"/>
        <v>0</v>
      </c>
      <c r="W187" s="16">
        <f t="shared" si="118"/>
        <v>0</v>
      </c>
      <c r="AA187">
        <v>15</v>
      </c>
      <c r="AB187" s="6" t="b">
        <f t="shared" si="119"/>
        <v>1</v>
      </c>
      <c r="AC187" s="20">
        <f t="shared" si="120"/>
        <v>0</v>
      </c>
      <c r="AD187" s="6">
        <f t="shared" si="121"/>
        <v>0</v>
      </c>
      <c r="AE187" s="7">
        <f t="shared" si="122"/>
        <v>1.4E-3</v>
      </c>
      <c r="AF187" s="6">
        <f>RANK(AE187,AE173:AE188)</f>
        <v>2</v>
      </c>
      <c r="AG187" s="6">
        <f t="shared" si="123"/>
        <v>0</v>
      </c>
      <c r="AH187" s="6">
        <f t="shared" si="124"/>
        <v>0</v>
      </c>
      <c r="AI187" s="6">
        <f t="shared" si="125"/>
        <v>0</v>
      </c>
      <c r="AJ187" s="20">
        <f t="shared" si="126"/>
        <v>0</v>
      </c>
      <c r="AK187" s="6">
        <f t="shared" si="127"/>
        <v>0</v>
      </c>
      <c r="AL187" s="7">
        <f t="shared" si="113"/>
        <v>1.4E-3</v>
      </c>
      <c r="AM187" s="6">
        <f>RANK(AL187,AL173:AL188)</f>
        <v>2</v>
      </c>
      <c r="AN187" s="6">
        <f t="shared" si="128"/>
        <v>0</v>
      </c>
      <c r="AO187" s="6">
        <f t="shared" si="129"/>
        <v>0</v>
      </c>
      <c r="AP187" s="6">
        <f t="shared" si="130"/>
        <v>0</v>
      </c>
    </row>
    <row r="188" spans="2:42" x14ac:dyDescent="0.35">
      <c r="B188" s="32"/>
      <c r="C188" s="17">
        <f t="shared" si="114"/>
        <v>16</v>
      </c>
      <c r="D188" s="31"/>
      <c r="E188" s="54"/>
      <c r="G188" s="31"/>
      <c r="H188" s="41"/>
      <c r="I188" s="42"/>
      <c r="J188" s="43"/>
      <c r="K188" s="41"/>
      <c r="L188" s="41"/>
      <c r="N188" s="33"/>
      <c r="O188" s="19">
        <f t="shared" si="115"/>
        <v>0</v>
      </c>
      <c r="Q188" s="33"/>
      <c r="R188" s="19">
        <f t="shared" si="116"/>
        <v>0</v>
      </c>
      <c r="T188" s="33"/>
      <c r="U188" s="19">
        <f t="shared" si="117"/>
        <v>0</v>
      </c>
      <c r="W188" s="16">
        <f t="shared" si="118"/>
        <v>0</v>
      </c>
      <c r="AA188">
        <v>16</v>
      </c>
      <c r="AB188" s="6" t="b">
        <f t="shared" si="119"/>
        <v>1</v>
      </c>
      <c r="AC188" s="20">
        <f t="shared" si="120"/>
        <v>0</v>
      </c>
      <c r="AD188" s="6">
        <f t="shared" si="121"/>
        <v>0</v>
      </c>
      <c r="AE188" s="7">
        <f t="shared" si="122"/>
        <v>1.5E-3</v>
      </c>
      <c r="AF188" s="6">
        <f>RANK(AE188,AE173:AE188)</f>
        <v>1</v>
      </c>
      <c r="AG188" s="6">
        <f t="shared" si="123"/>
        <v>0</v>
      </c>
      <c r="AH188" s="6">
        <f t="shared" si="124"/>
        <v>0</v>
      </c>
      <c r="AI188" s="6">
        <f t="shared" si="125"/>
        <v>0</v>
      </c>
      <c r="AJ188" s="20">
        <f t="shared" si="126"/>
        <v>0</v>
      </c>
      <c r="AK188" s="6">
        <f t="shared" si="127"/>
        <v>0</v>
      </c>
      <c r="AL188" s="7">
        <f t="shared" si="113"/>
        <v>1.5E-3</v>
      </c>
      <c r="AM188" s="6">
        <f>RANK(AL188,AL173:AL188)</f>
        <v>1</v>
      </c>
      <c r="AN188" s="6">
        <f t="shared" si="128"/>
        <v>0</v>
      </c>
      <c r="AO188" s="6">
        <f t="shared" si="129"/>
        <v>0</v>
      </c>
      <c r="AP188" s="6">
        <f t="shared" si="130"/>
        <v>0</v>
      </c>
    </row>
    <row r="189" spans="2:42" x14ac:dyDescent="0.35">
      <c r="B189" s="47"/>
      <c r="C189" s="47"/>
      <c r="D189" s="47"/>
      <c r="E189" s="47"/>
      <c r="F189" s="47"/>
      <c r="G189" s="47"/>
      <c r="H189" s="47"/>
      <c r="I189" s="47"/>
      <c r="J189" s="49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</row>
    <row r="190" spans="2:42" x14ac:dyDescent="0.35">
      <c r="B190" s="48"/>
      <c r="C190" s="48"/>
      <c r="D190" s="48"/>
      <c r="E190" s="48"/>
      <c r="F190" s="48"/>
      <c r="G190" s="48"/>
      <c r="H190" s="48"/>
      <c r="I190" s="48"/>
      <c r="J190" s="50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</row>
    <row r="191" spans="2:42" x14ac:dyDescent="0.35">
      <c r="B191" s="2" t="s">
        <v>113</v>
      </c>
      <c r="C191" s="59"/>
      <c r="D191" s="56"/>
      <c r="E191" s="56"/>
      <c r="F191" s="56"/>
      <c r="G191" s="56"/>
      <c r="J191" s="17"/>
      <c r="P191" t="s">
        <v>75</v>
      </c>
      <c r="T191" s="2" t="s">
        <v>76</v>
      </c>
    </row>
    <row r="192" spans="2:42" x14ac:dyDescent="0.35">
      <c r="J192" s="17"/>
      <c r="N192" s="2" t="s">
        <v>71</v>
      </c>
      <c r="P192">
        <v>10</v>
      </c>
      <c r="Q192" s="17">
        <f>SUM(AI201:AI216)</f>
        <v>0</v>
      </c>
      <c r="R192" s="38">
        <f>ROUND(Q192/P192,2)</f>
        <v>0</v>
      </c>
      <c r="T192">
        <v>10</v>
      </c>
      <c r="U192">
        <f>SUM(AP201:AP216)</f>
        <v>0</v>
      </c>
      <c r="W192" s="3">
        <f t="shared" ref="W192:W193" si="131">ROUND(U192/T192,2)</f>
        <v>0</v>
      </c>
    </row>
    <row r="193" spans="2:42" x14ac:dyDescent="0.35">
      <c r="H193" s="17">
        <f>SUM(H201:H216)</f>
        <v>0</v>
      </c>
      <c r="I193" s="17">
        <f>SUM(I201:I216)</f>
        <v>0</v>
      </c>
      <c r="J193" s="17"/>
      <c r="K193" s="17">
        <f>SUM(K201:K216)</f>
        <v>0</v>
      </c>
      <c r="L193" s="17">
        <f>SUM(L201:L216)</f>
        <v>0</v>
      </c>
      <c r="N193" s="2" t="s">
        <v>72</v>
      </c>
      <c r="P193">
        <v>9</v>
      </c>
      <c r="Q193" s="17">
        <f>SUM(AH201:AH216)</f>
        <v>0</v>
      </c>
      <c r="R193" s="38">
        <f>ROUND(Q193/P193,2)</f>
        <v>0</v>
      </c>
      <c r="T193">
        <v>9</v>
      </c>
      <c r="U193">
        <f>SUM(AO201:AO216)</f>
        <v>0</v>
      </c>
      <c r="W193" s="3">
        <f t="shared" si="131"/>
        <v>0</v>
      </c>
      <c r="AB193" t="s">
        <v>91</v>
      </c>
      <c r="AE193" t="s">
        <v>92</v>
      </c>
      <c r="AH193" t="s">
        <v>93</v>
      </c>
    </row>
    <row r="194" spans="2:42" x14ac:dyDescent="0.35">
      <c r="H194" s="17">
        <f>COUNTA(H201:H216)</f>
        <v>0</v>
      </c>
      <c r="I194" s="17">
        <f>COUNTA(I201:I216)</f>
        <v>0</v>
      </c>
      <c r="J194" s="17"/>
      <c r="K194" s="17">
        <f>COUNTA(K201:K216)</f>
        <v>0</v>
      </c>
      <c r="L194" s="17">
        <f>COUNTA(L201:L216)</f>
        <v>0</v>
      </c>
      <c r="N194" s="2" t="s">
        <v>73</v>
      </c>
      <c r="P194">
        <v>8</v>
      </c>
      <c r="Q194" s="17">
        <f>SUM(AG201:AG216)</f>
        <v>0</v>
      </c>
      <c r="R194" s="38">
        <f>ROUND(Q194/P194,2)</f>
        <v>0</v>
      </c>
      <c r="T194">
        <v>8</v>
      </c>
      <c r="U194">
        <f>SUM(AN201:AN216)</f>
        <v>0</v>
      </c>
      <c r="W194" s="3">
        <f>ROUND(U194/T194,2)</f>
        <v>0</v>
      </c>
      <c r="AA194" t="s">
        <v>75</v>
      </c>
      <c r="AB194" s="17">
        <f>H195</f>
        <v>0</v>
      </c>
      <c r="AC194" s="17">
        <f>H193</f>
        <v>0</v>
      </c>
      <c r="AD194" s="17">
        <f>H194</f>
        <v>0</v>
      </c>
      <c r="AE194" s="17">
        <f>I195</f>
        <v>0</v>
      </c>
      <c r="AF194" s="17">
        <f>I193</f>
        <v>0</v>
      </c>
      <c r="AG194" s="17">
        <f>I194</f>
        <v>0</v>
      </c>
      <c r="AH194" s="3">
        <f>R195</f>
        <v>0</v>
      </c>
    </row>
    <row r="195" spans="2:42" x14ac:dyDescent="0.35">
      <c r="D195" s="23"/>
      <c r="E195" s="23" t="s">
        <v>79</v>
      </c>
      <c r="F195" s="23"/>
      <c r="G195" s="23"/>
      <c r="H195" s="24">
        <f>H193*H194</f>
        <v>0</v>
      </c>
      <c r="I195" s="24">
        <f>I193*I194</f>
        <v>0</v>
      </c>
      <c r="J195" s="24"/>
      <c r="K195" s="24">
        <f>K193*K194</f>
        <v>0</v>
      </c>
      <c r="L195" s="24">
        <f>L193*L194</f>
        <v>0</v>
      </c>
      <c r="M195" s="25"/>
      <c r="N195" s="23" t="s">
        <v>65</v>
      </c>
      <c r="O195" s="26"/>
      <c r="P195" s="26">
        <f>SUM(AC201:AC216)</f>
        <v>0</v>
      </c>
      <c r="Q195" s="24">
        <f>SUM(AD201:AD216)</f>
        <v>0</v>
      </c>
      <c r="R195" s="39">
        <f>IF(P195=0,0,ROUND(Q195/P195,2))</f>
        <v>0</v>
      </c>
      <c r="S195" s="25"/>
      <c r="T195" s="26">
        <f>SUM(AJ201:AJ216)</f>
        <v>0</v>
      </c>
      <c r="U195" s="26">
        <f>SUM(AK201:AK216)</f>
        <v>0</v>
      </c>
      <c r="V195" s="25"/>
      <c r="W195" s="39">
        <f>IF(T195=0,0,ROUND(U195/T195,2))</f>
        <v>0</v>
      </c>
      <c r="AA195" t="s">
        <v>76</v>
      </c>
      <c r="AB195" s="17">
        <f>K195</f>
        <v>0</v>
      </c>
      <c r="AC195" s="17">
        <f>K193</f>
        <v>0</v>
      </c>
      <c r="AD195" s="17">
        <f>K194</f>
        <v>0</v>
      </c>
      <c r="AE195" s="17">
        <f>L195</f>
        <v>0</v>
      </c>
      <c r="AF195" s="17">
        <f>L193</f>
        <v>0</v>
      </c>
      <c r="AG195" s="17">
        <f>L194</f>
        <v>0</v>
      </c>
      <c r="AH195" s="3">
        <f>W195</f>
        <v>0</v>
      </c>
    </row>
    <row r="196" spans="2:42" ht="5" customHeight="1" x14ac:dyDescent="0.35">
      <c r="J196" s="17"/>
    </row>
    <row r="197" spans="2:42" x14ac:dyDescent="0.35">
      <c r="B197" s="16" t="s">
        <v>62</v>
      </c>
      <c r="C197" s="16"/>
      <c r="D197" s="16" t="s">
        <v>0</v>
      </c>
      <c r="E197" s="16"/>
      <c r="F197" s="16"/>
      <c r="G197" s="16" t="s">
        <v>74</v>
      </c>
      <c r="J197" s="17"/>
      <c r="N197" s="16" t="s">
        <v>1</v>
      </c>
      <c r="O197" s="19"/>
      <c r="P197" s="21"/>
      <c r="Q197" s="16" t="s">
        <v>2</v>
      </c>
      <c r="R197" s="19"/>
      <c r="S197" s="21"/>
      <c r="T197" s="16" t="s">
        <v>3</v>
      </c>
      <c r="U197" s="17"/>
      <c r="V197" s="17"/>
    </row>
    <row r="198" spans="2:42" x14ac:dyDescent="0.35">
      <c r="B198" s="6" t="s">
        <v>85</v>
      </c>
      <c r="G198" t="s">
        <v>75</v>
      </c>
      <c r="J198" t="s">
        <v>76</v>
      </c>
      <c r="N198" s="28" t="str">
        <f>$I$7</f>
        <v>Balancieren</v>
      </c>
      <c r="O198" s="29"/>
      <c r="P198" s="29"/>
      <c r="Q198" s="28" t="str">
        <f>$I$8</f>
        <v>Ballkoordination Bank</v>
      </c>
      <c r="R198" s="29"/>
      <c r="S198" s="29"/>
      <c r="T198" s="28" t="str">
        <f>$I$9</f>
        <v>Hockwende mit Ball</v>
      </c>
      <c r="AC198" t="s">
        <v>75</v>
      </c>
      <c r="AK198" t="s">
        <v>76</v>
      </c>
    </row>
    <row r="199" spans="2:42" x14ac:dyDescent="0.35">
      <c r="G199" s="17" t="s">
        <v>87</v>
      </c>
      <c r="H199" s="17" t="s">
        <v>77</v>
      </c>
      <c r="I199" s="17" t="s">
        <v>78</v>
      </c>
      <c r="J199" s="17" t="s">
        <v>87</v>
      </c>
      <c r="K199" s="17" t="s">
        <v>77</v>
      </c>
      <c r="L199" s="17" t="s">
        <v>78</v>
      </c>
      <c r="N199" s="40" t="str">
        <f>N$31</f>
        <v>Zeit (sec)</v>
      </c>
      <c r="O199" t="s">
        <v>4</v>
      </c>
      <c r="Q199" s="40" t="str">
        <f>Q$31</f>
        <v>Zeit (sec)</v>
      </c>
      <c r="R199" t="s">
        <v>4</v>
      </c>
      <c r="T199" s="40" t="str">
        <f>T$31</f>
        <v>Anzahl</v>
      </c>
      <c r="U199" t="s">
        <v>4</v>
      </c>
      <c r="W199" t="s">
        <v>4</v>
      </c>
      <c r="AA199" t="s">
        <v>63</v>
      </c>
      <c r="AB199" t="s">
        <v>64</v>
      </c>
      <c r="AC199" t="s">
        <v>89</v>
      </c>
      <c r="AD199" t="s">
        <v>88</v>
      </c>
      <c r="AE199" t="s">
        <v>67</v>
      </c>
      <c r="AF199" t="s">
        <v>66</v>
      </c>
      <c r="AG199" t="s">
        <v>68</v>
      </c>
      <c r="AH199" t="s">
        <v>69</v>
      </c>
      <c r="AI199" t="s">
        <v>70</v>
      </c>
      <c r="AJ199" t="s">
        <v>90</v>
      </c>
      <c r="AK199" t="s">
        <v>88</v>
      </c>
      <c r="AL199" t="s">
        <v>67</v>
      </c>
      <c r="AM199" t="s">
        <v>66</v>
      </c>
      <c r="AN199" t="s">
        <v>68</v>
      </c>
      <c r="AO199" t="s">
        <v>69</v>
      </c>
      <c r="AP199" t="s">
        <v>70</v>
      </c>
    </row>
    <row r="200" spans="2:42" ht="5" customHeight="1" x14ac:dyDescent="0.35">
      <c r="G200" s="17"/>
      <c r="H200" s="17"/>
      <c r="I200" s="17"/>
      <c r="J200" s="17"/>
      <c r="K200" s="17"/>
      <c r="L200" s="17"/>
    </row>
    <row r="201" spans="2:42" x14ac:dyDescent="0.35">
      <c r="B201" s="32"/>
      <c r="C201" s="17">
        <f>IF(B201="",AA201,B201)</f>
        <v>1</v>
      </c>
      <c r="D201" s="31"/>
      <c r="E201" s="54"/>
      <c r="G201" s="32"/>
      <c r="H201" s="44"/>
      <c r="I201" s="45"/>
      <c r="J201" s="35"/>
      <c r="K201" s="44"/>
      <c r="L201" s="44"/>
      <c r="N201" s="33"/>
      <c r="O201" s="19">
        <f>IF(N201=0,0,IF($AU$29,24,0)+IF($AU$29,-1,1)*VLOOKUP(N201+$AU$31,AU$33:AX$57,4,TRUE))</f>
        <v>0</v>
      </c>
      <c r="Q201" s="33"/>
      <c r="R201" s="19">
        <f>IF(Q201=0,0,IF($AV$29,24,0)+IF($AV$29,-1,1)*VLOOKUP(Q201+$AV$31,AV$33:AX$57,3,TRUE))</f>
        <v>0</v>
      </c>
      <c r="T201" s="33"/>
      <c r="U201" s="19">
        <f>IF(T201=0,0,IF($AW$29,24,0)+IF($AW$29,-1,1)*VLOOKUP(T201+$AW$31,AW$33:AX$57,2,TRUE))</f>
        <v>0</v>
      </c>
      <c r="W201" s="16">
        <f>IF(AB201=0,0,O201+R201+U201)</f>
        <v>0</v>
      </c>
      <c r="AA201">
        <v>1</v>
      </c>
      <c r="AB201" s="6" t="b">
        <f>OR(C201=0,AND(D201="",N201=0,Q201=0,T201=0))</f>
        <v>1</v>
      </c>
      <c r="AC201" s="20">
        <f>1-OR(G201="n",AB201)</f>
        <v>0</v>
      </c>
      <c r="AD201" s="6">
        <f>IF(AC201=1,$W201,0)</f>
        <v>0</v>
      </c>
      <c r="AE201" s="7">
        <f>AD201+($AA201-1)*0.0001</f>
        <v>0</v>
      </c>
      <c r="AF201" s="6">
        <f>RANK(AE201,AE201:AE216)</f>
        <v>16</v>
      </c>
      <c r="AG201" s="6">
        <f>IF($AF201&lt;=8,$W201,0)</f>
        <v>0</v>
      </c>
      <c r="AH201" s="6">
        <f>IF($AF201&lt;=9,$W201,0)</f>
        <v>0</v>
      </c>
      <c r="AI201" s="6">
        <f>IF($AF201&lt;=10,$W201,0)</f>
        <v>0</v>
      </c>
      <c r="AJ201" s="20">
        <f>1-OR(J201="n",AB201)</f>
        <v>0</v>
      </c>
      <c r="AK201" s="6">
        <f>IF(AJ201=1,$W201,0)</f>
        <v>0</v>
      </c>
      <c r="AL201" s="7">
        <f t="shared" ref="AL201:AL216" si="132">AK201+($AA201-1)*0.0001</f>
        <v>0</v>
      </c>
      <c r="AM201" s="6">
        <f>RANK(AL201,AL201:AL216)</f>
        <v>16</v>
      </c>
      <c r="AN201" s="6">
        <f>IF($AM201&lt;=8,$AK201,0)</f>
        <v>0</v>
      </c>
      <c r="AO201" s="6">
        <f>IF($AM201&lt;=9,$AK201,0)</f>
        <v>0</v>
      </c>
      <c r="AP201" s="6">
        <f>IF($AM201&lt;=10,$AK201,0)</f>
        <v>0</v>
      </c>
    </row>
    <row r="202" spans="2:42" x14ac:dyDescent="0.35">
      <c r="B202" s="32"/>
      <c r="C202" s="17">
        <f t="shared" ref="C202:C216" si="133">IF(B202="",AA202,B202)</f>
        <v>2</v>
      </c>
      <c r="D202" s="31"/>
      <c r="E202" s="54"/>
      <c r="G202" s="32"/>
      <c r="H202" s="44"/>
      <c r="I202" s="45"/>
      <c r="J202" s="35"/>
      <c r="K202" s="44"/>
      <c r="L202" s="44"/>
      <c r="N202" s="33"/>
      <c r="O202" s="19">
        <f t="shared" ref="O202:O216" si="134">IF(N202=0,0,IF($AU$29,24,0)+IF($AU$29,-1,1)*VLOOKUP(N202+$AU$31,AU$33:AX$57,4,TRUE))</f>
        <v>0</v>
      </c>
      <c r="Q202" s="33"/>
      <c r="R202" s="19">
        <f t="shared" ref="R202:R216" si="135">IF(Q202=0,0,IF($AV$29,24,0)+IF($AV$29,-1,1)*VLOOKUP(Q202+$AV$31,AV$33:AX$57,3,TRUE))</f>
        <v>0</v>
      </c>
      <c r="T202" s="33"/>
      <c r="U202" s="19">
        <f t="shared" ref="U202:U216" si="136">IF(T202=0,0,IF($AW$29,24,0)+IF($AW$29,-1,1)*VLOOKUP(T202+$AW$31,AW$33:AX$57,2,TRUE))</f>
        <v>0</v>
      </c>
      <c r="W202" s="16">
        <f t="shared" ref="W202:W216" si="137">IF(AB202=0,0,O202+R202+U202)</f>
        <v>0</v>
      </c>
      <c r="AA202">
        <v>2</v>
      </c>
      <c r="AB202" s="6" t="b">
        <f t="shared" ref="AB202:AB216" si="138">OR(C202=0,AND(D202="",N202=0,Q202=0,T202=0))</f>
        <v>1</v>
      </c>
      <c r="AC202" s="20">
        <f t="shared" ref="AC202:AC216" si="139">1-OR(G202="n",AB202)</f>
        <v>0</v>
      </c>
      <c r="AD202" s="6">
        <f t="shared" ref="AD202:AD216" si="140">IF(AC202=1,W202,0)</f>
        <v>0</v>
      </c>
      <c r="AE202" s="7">
        <f t="shared" ref="AE202:AE216" si="141">AD202+(AA202-1)*0.0001</f>
        <v>1E-4</v>
      </c>
      <c r="AF202" s="6">
        <f>RANK(AE202,AE201:AE216)</f>
        <v>15</v>
      </c>
      <c r="AG202" s="6">
        <f t="shared" ref="AG202:AG216" si="142">IF($AF202&lt;=8,$W202,0)</f>
        <v>0</v>
      </c>
      <c r="AH202" s="6">
        <f t="shared" ref="AH202:AH216" si="143">IF($AF202&lt;=9,$W202,0)</f>
        <v>0</v>
      </c>
      <c r="AI202" s="6">
        <f t="shared" ref="AI202:AI216" si="144">IF($AF202&lt;=10,$W202,0)</f>
        <v>0</v>
      </c>
      <c r="AJ202" s="20">
        <f t="shared" ref="AJ202:AJ216" si="145">1-OR(J202="n",AB202)</f>
        <v>0</v>
      </c>
      <c r="AK202" s="6">
        <f t="shared" ref="AK202:AK216" si="146">IF(AJ202=1,$W202,0)</f>
        <v>0</v>
      </c>
      <c r="AL202" s="7">
        <f t="shared" si="132"/>
        <v>1E-4</v>
      </c>
      <c r="AM202" s="6">
        <f>RANK(AL202,AL201:AL216)</f>
        <v>15</v>
      </c>
      <c r="AN202" s="6">
        <f t="shared" ref="AN202:AN216" si="147">IF($AM202&lt;=8,$AK202,0)</f>
        <v>0</v>
      </c>
      <c r="AO202" s="6">
        <f t="shared" ref="AO202:AO216" si="148">IF($AM202&lt;=9,$AK202,0)</f>
        <v>0</v>
      </c>
      <c r="AP202" s="6">
        <f t="shared" ref="AP202:AP216" si="149">IF($AM202&lt;=10,$AK202,0)</f>
        <v>0</v>
      </c>
    </row>
    <row r="203" spans="2:42" x14ac:dyDescent="0.35">
      <c r="B203" s="32"/>
      <c r="C203" s="17">
        <f t="shared" si="133"/>
        <v>3</v>
      </c>
      <c r="D203" s="31"/>
      <c r="E203" s="54"/>
      <c r="G203" s="32"/>
      <c r="H203" s="44"/>
      <c r="I203" s="45"/>
      <c r="J203" s="35"/>
      <c r="K203" s="44"/>
      <c r="L203" s="44"/>
      <c r="N203" s="33"/>
      <c r="O203" s="19">
        <f t="shared" si="134"/>
        <v>0</v>
      </c>
      <c r="Q203" s="33"/>
      <c r="R203" s="19">
        <f t="shared" si="135"/>
        <v>0</v>
      </c>
      <c r="T203" s="33"/>
      <c r="U203" s="19">
        <f t="shared" si="136"/>
        <v>0</v>
      </c>
      <c r="W203" s="16">
        <f t="shared" si="137"/>
        <v>0</v>
      </c>
      <c r="AA203">
        <v>3</v>
      </c>
      <c r="AB203" s="6" t="b">
        <f t="shared" si="138"/>
        <v>1</v>
      </c>
      <c r="AC203" s="20">
        <f t="shared" si="139"/>
        <v>0</v>
      </c>
      <c r="AD203" s="6">
        <f t="shared" si="140"/>
        <v>0</v>
      </c>
      <c r="AE203" s="7">
        <f t="shared" si="141"/>
        <v>2.0000000000000001E-4</v>
      </c>
      <c r="AF203" s="6">
        <f>RANK(AE203,AE201:AE216)</f>
        <v>14</v>
      </c>
      <c r="AG203" s="6">
        <f t="shared" si="142"/>
        <v>0</v>
      </c>
      <c r="AH203" s="6">
        <f t="shared" si="143"/>
        <v>0</v>
      </c>
      <c r="AI203" s="6">
        <f t="shared" si="144"/>
        <v>0</v>
      </c>
      <c r="AJ203" s="20">
        <f t="shared" si="145"/>
        <v>0</v>
      </c>
      <c r="AK203" s="6">
        <f t="shared" si="146"/>
        <v>0</v>
      </c>
      <c r="AL203" s="7">
        <f t="shared" si="132"/>
        <v>2.0000000000000001E-4</v>
      </c>
      <c r="AM203" s="6">
        <f>RANK(AL203,AL201:AL216)</f>
        <v>14</v>
      </c>
      <c r="AN203" s="6">
        <f t="shared" si="147"/>
        <v>0</v>
      </c>
      <c r="AO203" s="6">
        <f t="shared" si="148"/>
        <v>0</v>
      </c>
      <c r="AP203" s="6">
        <f t="shared" si="149"/>
        <v>0</v>
      </c>
    </row>
    <row r="204" spans="2:42" x14ac:dyDescent="0.35">
      <c r="B204" s="32"/>
      <c r="C204" s="17">
        <f t="shared" si="133"/>
        <v>4</v>
      </c>
      <c r="D204" s="31"/>
      <c r="E204" s="54"/>
      <c r="G204" s="32"/>
      <c r="H204" s="44"/>
      <c r="I204" s="45"/>
      <c r="J204" s="35"/>
      <c r="K204" s="44"/>
      <c r="L204" s="44"/>
      <c r="N204" s="33"/>
      <c r="O204" s="19">
        <f t="shared" si="134"/>
        <v>0</v>
      </c>
      <c r="Q204" s="33"/>
      <c r="R204" s="19">
        <f t="shared" si="135"/>
        <v>0</v>
      </c>
      <c r="T204" s="33"/>
      <c r="U204" s="19">
        <f t="shared" si="136"/>
        <v>0</v>
      </c>
      <c r="W204" s="16">
        <f t="shared" si="137"/>
        <v>0</v>
      </c>
      <c r="AA204">
        <v>4</v>
      </c>
      <c r="AB204" s="6" t="b">
        <f t="shared" si="138"/>
        <v>1</v>
      </c>
      <c r="AC204" s="20">
        <f t="shared" si="139"/>
        <v>0</v>
      </c>
      <c r="AD204" s="6">
        <f t="shared" si="140"/>
        <v>0</v>
      </c>
      <c r="AE204" s="7">
        <f t="shared" si="141"/>
        <v>3.0000000000000003E-4</v>
      </c>
      <c r="AF204" s="6">
        <f>RANK(AE204,AE201:AE216)</f>
        <v>13</v>
      </c>
      <c r="AG204" s="6">
        <f t="shared" si="142"/>
        <v>0</v>
      </c>
      <c r="AH204" s="6">
        <f t="shared" si="143"/>
        <v>0</v>
      </c>
      <c r="AI204" s="6">
        <f t="shared" si="144"/>
        <v>0</v>
      </c>
      <c r="AJ204" s="20">
        <f t="shared" si="145"/>
        <v>0</v>
      </c>
      <c r="AK204" s="6">
        <f t="shared" si="146"/>
        <v>0</v>
      </c>
      <c r="AL204" s="7">
        <f t="shared" si="132"/>
        <v>3.0000000000000003E-4</v>
      </c>
      <c r="AM204" s="6">
        <f>RANK(AL204,AL201:AL216)</f>
        <v>13</v>
      </c>
      <c r="AN204" s="6">
        <f t="shared" si="147"/>
        <v>0</v>
      </c>
      <c r="AO204" s="6">
        <f t="shared" si="148"/>
        <v>0</v>
      </c>
      <c r="AP204" s="6">
        <f t="shared" si="149"/>
        <v>0</v>
      </c>
    </row>
    <row r="205" spans="2:42" x14ac:dyDescent="0.35">
      <c r="B205" s="32"/>
      <c r="C205" s="17">
        <f t="shared" si="133"/>
        <v>5</v>
      </c>
      <c r="D205" s="31"/>
      <c r="E205" s="54"/>
      <c r="G205" s="32"/>
      <c r="H205" s="44"/>
      <c r="I205" s="45"/>
      <c r="J205" s="35"/>
      <c r="K205" s="44"/>
      <c r="L205" s="44"/>
      <c r="N205" s="33"/>
      <c r="O205" s="19">
        <f t="shared" si="134"/>
        <v>0</v>
      </c>
      <c r="Q205" s="33"/>
      <c r="R205" s="19">
        <f t="shared" si="135"/>
        <v>0</v>
      </c>
      <c r="T205" s="33"/>
      <c r="U205" s="19">
        <f t="shared" si="136"/>
        <v>0</v>
      </c>
      <c r="W205" s="16">
        <f t="shared" si="137"/>
        <v>0</v>
      </c>
      <c r="AA205">
        <v>5</v>
      </c>
      <c r="AB205" s="6" t="b">
        <f t="shared" si="138"/>
        <v>1</v>
      </c>
      <c r="AC205" s="20">
        <f t="shared" si="139"/>
        <v>0</v>
      </c>
      <c r="AD205" s="6">
        <f t="shared" si="140"/>
        <v>0</v>
      </c>
      <c r="AE205" s="7">
        <f t="shared" si="141"/>
        <v>4.0000000000000002E-4</v>
      </c>
      <c r="AF205" s="6">
        <f>RANK(AE205,AE201:AE216)</f>
        <v>12</v>
      </c>
      <c r="AG205" s="6">
        <f t="shared" si="142"/>
        <v>0</v>
      </c>
      <c r="AH205" s="6">
        <f t="shared" si="143"/>
        <v>0</v>
      </c>
      <c r="AI205" s="6">
        <f t="shared" si="144"/>
        <v>0</v>
      </c>
      <c r="AJ205" s="20">
        <f t="shared" si="145"/>
        <v>0</v>
      </c>
      <c r="AK205" s="6">
        <f t="shared" si="146"/>
        <v>0</v>
      </c>
      <c r="AL205" s="7">
        <f t="shared" si="132"/>
        <v>4.0000000000000002E-4</v>
      </c>
      <c r="AM205" s="6">
        <f>RANK(AL205,AL201:AL216)</f>
        <v>12</v>
      </c>
      <c r="AN205" s="6">
        <f t="shared" si="147"/>
        <v>0</v>
      </c>
      <c r="AO205" s="6">
        <f t="shared" si="148"/>
        <v>0</v>
      </c>
      <c r="AP205" s="6">
        <f t="shared" si="149"/>
        <v>0</v>
      </c>
    </row>
    <row r="206" spans="2:42" x14ac:dyDescent="0.35">
      <c r="B206" s="32"/>
      <c r="C206" s="17">
        <f t="shared" si="133"/>
        <v>6</v>
      </c>
      <c r="D206" s="31"/>
      <c r="E206" s="54"/>
      <c r="G206" s="32"/>
      <c r="H206" s="44"/>
      <c r="I206" s="45"/>
      <c r="J206" s="35"/>
      <c r="K206" s="44"/>
      <c r="L206" s="44"/>
      <c r="N206" s="33"/>
      <c r="O206" s="19">
        <f t="shared" si="134"/>
        <v>0</v>
      </c>
      <c r="Q206" s="33"/>
      <c r="R206" s="19">
        <f t="shared" si="135"/>
        <v>0</v>
      </c>
      <c r="T206" s="33"/>
      <c r="U206" s="19">
        <f t="shared" si="136"/>
        <v>0</v>
      </c>
      <c r="W206" s="16">
        <f t="shared" si="137"/>
        <v>0</v>
      </c>
      <c r="AA206">
        <v>6</v>
      </c>
      <c r="AB206" s="6" t="b">
        <f t="shared" si="138"/>
        <v>1</v>
      </c>
      <c r="AC206" s="20">
        <f t="shared" si="139"/>
        <v>0</v>
      </c>
      <c r="AD206" s="6">
        <f t="shared" si="140"/>
        <v>0</v>
      </c>
      <c r="AE206" s="7">
        <f t="shared" si="141"/>
        <v>5.0000000000000001E-4</v>
      </c>
      <c r="AF206" s="6">
        <f>RANK(AE206,AE201:AE216)</f>
        <v>11</v>
      </c>
      <c r="AG206" s="6">
        <f t="shared" si="142"/>
        <v>0</v>
      </c>
      <c r="AH206" s="6">
        <f t="shared" si="143"/>
        <v>0</v>
      </c>
      <c r="AI206" s="6">
        <f t="shared" si="144"/>
        <v>0</v>
      </c>
      <c r="AJ206" s="20">
        <f t="shared" si="145"/>
        <v>0</v>
      </c>
      <c r="AK206" s="6">
        <f t="shared" si="146"/>
        <v>0</v>
      </c>
      <c r="AL206" s="7">
        <f t="shared" si="132"/>
        <v>5.0000000000000001E-4</v>
      </c>
      <c r="AM206" s="6">
        <f>RANK(AL206,AL201:AL216)</f>
        <v>11</v>
      </c>
      <c r="AN206" s="6">
        <f t="shared" si="147"/>
        <v>0</v>
      </c>
      <c r="AO206" s="6">
        <f t="shared" si="148"/>
        <v>0</v>
      </c>
      <c r="AP206" s="6">
        <f t="shared" si="149"/>
        <v>0</v>
      </c>
    </row>
    <row r="207" spans="2:42" x14ac:dyDescent="0.35">
      <c r="B207" s="32"/>
      <c r="C207" s="17">
        <f t="shared" si="133"/>
        <v>7</v>
      </c>
      <c r="D207" s="31"/>
      <c r="E207" s="54"/>
      <c r="G207" s="32"/>
      <c r="H207" s="44"/>
      <c r="I207" s="45"/>
      <c r="J207" s="35"/>
      <c r="K207" s="44"/>
      <c r="L207" s="44"/>
      <c r="N207" s="33"/>
      <c r="O207" s="19">
        <f t="shared" si="134"/>
        <v>0</v>
      </c>
      <c r="Q207" s="33"/>
      <c r="R207" s="19">
        <f t="shared" si="135"/>
        <v>0</v>
      </c>
      <c r="T207" s="33"/>
      <c r="U207" s="19">
        <f t="shared" si="136"/>
        <v>0</v>
      </c>
      <c r="W207" s="16">
        <f t="shared" si="137"/>
        <v>0</v>
      </c>
      <c r="AA207">
        <v>7</v>
      </c>
      <c r="AB207" s="6" t="b">
        <f t="shared" si="138"/>
        <v>1</v>
      </c>
      <c r="AC207" s="20">
        <f t="shared" si="139"/>
        <v>0</v>
      </c>
      <c r="AD207" s="6">
        <f t="shared" si="140"/>
        <v>0</v>
      </c>
      <c r="AE207" s="7">
        <f t="shared" si="141"/>
        <v>6.0000000000000006E-4</v>
      </c>
      <c r="AF207" s="6">
        <f>RANK(AE207,AE201:AE216)</f>
        <v>10</v>
      </c>
      <c r="AG207" s="6">
        <f t="shared" si="142"/>
        <v>0</v>
      </c>
      <c r="AH207" s="6">
        <f t="shared" si="143"/>
        <v>0</v>
      </c>
      <c r="AI207" s="6">
        <f t="shared" si="144"/>
        <v>0</v>
      </c>
      <c r="AJ207" s="20">
        <f t="shared" si="145"/>
        <v>0</v>
      </c>
      <c r="AK207" s="6">
        <f t="shared" si="146"/>
        <v>0</v>
      </c>
      <c r="AL207" s="7">
        <f t="shared" si="132"/>
        <v>6.0000000000000006E-4</v>
      </c>
      <c r="AM207" s="6">
        <f>RANK(AL207,AL201:AL216)</f>
        <v>10</v>
      </c>
      <c r="AN207" s="6">
        <f t="shared" si="147"/>
        <v>0</v>
      </c>
      <c r="AO207" s="6">
        <f t="shared" si="148"/>
        <v>0</v>
      </c>
      <c r="AP207" s="6">
        <f t="shared" si="149"/>
        <v>0</v>
      </c>
    </row>
    <row r="208" spans="2:42" x14ac:dyDescent="0.35">
      <c r="B208" s="32"/>
      <c r="C208" s="17">
        <f t="shared" si="133"/>
        <v>8</v>
      </c>
      <c r="D208" s="31"/>
      <c r="E208" s="54"/>
      <c r="G208" s="32"/>
      <c r="H208" s="44"/>
      <c r="I208" s="45"/>
      <c r="J208" s="35"/>
      <c r="K208" s="44"/>
      <c r="L208" s="44"/>
      <c r="N208" s="33"/>
      <c r="O208" s="19">
        <f t="shared" si="134"/>
        <v>0</v>
      </c>
      <c r="Q208" s="33"/>
      <c r="R208" s="19">
        <f t="shared" si="135"/>
        <v>0</v>
      </c>
      <c r="T208" s="33"/>
      <c r="U208" s="19">
        <f t="shared" si="136"/>
        <v>0</v>
      </c>
      <c r="W208" s="16">
        <f t="shared" si="137"/>
        <v>0</v>
      </c>
      <c r="AA208">
        <v>8</v>
      </c>
      <c r="AB208" s="6" t="b">
        <f t="shared" si="138"/>
        <v>1</v>
      </c>
      <c r="AC208" s="20">
        <f t="shared" si="139"/>
        <v>0</v>
      </c>
      <c r="AD208" s="6">
        <f t="shared" si="140"/>
        <v>0</v>
      </c>
      <c r="AE208" s="7">
        <f t="shared" si="141"/>
        <v>6.9999999999999999E-4</v>
      </c>
      <c r="AF208" s="6">
        <f>RANK(AE208,AE201:AE216)</f>
        <v>9</v>
      </c>
      <c r="AG208" s="6">
        <f t="shared" si="142"/>
        <v>0</v>
      </c>
      <c r="AH208" s="6">
        <f t="shared" si="143"/>
        <v>0</v>
      </c>
      <c r="AI208" s="6">
        <f t="shared" si="144"/>
        <v>0</v>
      </c>
      <c r="AJ208" s="20">
        <f t="shared" si="145"/>
        <v>0</v>
      </c>
      <c r="AK208" s="6">
        <f t="shared" si="146"/>
        <v>0</v>
      </c>
      <c r="AL208" s="7">
        <f t="shared" si="132"/>
        <v>6.9999999999999999E-4</v>
      </c>
      <c r="AM208" s="6">
        <f>RANK(AL208,AL201:AL216)</f>
        <v>9</v>
      </c>
      <c r="AN208" s="6">
        <f t="shared" si="147"/>
        <v>0</v>
      </c>
      <c r="AO208" s="6">
        <f t="shared" si="148"/>
        <v>0</v>
      </c>
      <c r="AP208" s="6">
        <f t="shared" si="149"/>
        <v>0</v>
      </c>
    </row>
    <row r="209" spans="2:42" x14ac:dyDescent="0.35">
      <c r="B209" s="32"/>
      <c r="C209" s="17">
        <f t="shared" si="133"/>
        <v>9</v>
      </c>
      <c r="D209" s="31"/>
      <c r="E209" s="54"/>
      <c r="G209" s="32"/>
      <c r="H209" s="44"/>
      <c r="I209" s="45"/>
      <c r="J209" s="35"/>
      <c r="K209" s="44"/>
      <c r="L209" s="44"/>
      <c r="N209" s="33"/>
      <c r="O209" s="19">
        <f t="shared" si="134"/>
        <v>0</v>
      </c>
      <c r="Q209" s="33"/>
      <c r="R209" s="19">
        <f t="shared" si="135"/>
        <v>0</v>
      </c>
      <c r="T209" s="33"/>
      <c r="U209" s="19">
        <f t="shared" si="136"/>
        <v>0</v>
      </c>
      <c r="W209" s="16">
        <f t="shared" si="137"/>
        <v>0</v>
      </c>
      <c r="AA209">
        <v>9</v>
      </c>
      <c r="AB209" s="6" t="b">
        <f t="shared" si="138"/>
        <v>1</v>
      </c>
      <c r="AC209" s="20">
        <f t="shared" si="139"/>
        <v>0</v>
      </c>
      <c r="AD209" s="6">
        <f t="shared" si="140"/>
        <v>0</v>
      </c>
      <c r="AE209" s="7">
        <f t="shared" si="141"/>
        <v>8.0000000000000004E-4</v>
      </c>
      <c r="AF209" s="6">
        <f>RANK(AE209,AE201:AE216)</f>
        <v>8</v>
      </c>
      <c r="AG209" s="6">
        <f t="shared" si="142"/>
        <v>0</v>
      </c>
      <c r="AH209" s="6">
        <f t="shared" si="143"/>
        <v>0</v>
      </c>
      <c r="AI209" s="6">
        <f t="shared" si="144"/>
        <v>0</v>
      </c>
      <c r="AJ209" s="20">
        <f t="shared" si="145"/>
        <v>0</v>
      </c>
      <c r="AK209" s="6">
        <f t="shared" si="146"/>
        <v>0</v>
      </c>
      <c r="AL209" s="7">
        <f t="shared" si="132"/>
        <v>8.0000000000000004E-4</v>
      </c>
      <c r="AM209" s="6">
        <f>RANK(AL209,AL201:AL216)</f>
        <v>8</v>
      </c>
      <c r="AN209" s="6">
        <f t="shared" si="147"/>
        <v>0</v>
      </c>
      <c r="AO209" s="6">
        <f t="shared" si="148"/>
        <v>0</v>
      </c>
      <c r="AP209" s="6">
        <f t="shared" si="149"/>
        <v>0</v>
      </c>
    </row>
    <row r="210" spans="2:42" x14ac:dyDescent="0.35">
      <c r="B210" s="32"/>
      <c r="C210" s="17">
        <f t="shared" si="133"/>
        <v>10</v>
      </c>
      <c r="D210" s="31"/>
      <c r="E210" s="54"/>
      <c r="G210" s="32"/>
      <c r="H210" s="44"/>
      <c r="I210" s="45"/>
      <c r="J210" s="35"/>
      <c r="K210" s="44"/>
      <c r="L210" s="44"/>
      <c r="N210" s="33"/>
      <c r="O210" s="19">
        <f t="shared" si="134"/>
        <v>0</v>
      </c>
      <c r="Q210" s="33"/>
      <c r="R210" s="19">
        <f t="shared" si="135"/>
        <v>0</v>
      </c>
      <c r="T210" s="33"/>
      <c r="U210" s="19">
        <f t="shared" si="136"/>
        <v>0</v>
      </c>
      <c r="W210" s="16">
        <f t="shared" si="137"/>
        <v>0</v>
      </c>
      <c r="AA210">
        <v>10</v>
      </c>
      <c r="AB210" s="6" t="b">
        <f t="shared" si="138"/>
        <v>1</v>
      </c>
      <c r="AC210" s="20">
        <f t="shared" si="139"/>
        <v>0</v>
      </c>
      <c r="AD210" s="6">
        <f t="shared" si="140"/>
        <v>0</v>
      </c>
      <c r="AE210" s="7">
        <f t="shared" si="141"/>
        <v>9.0000000000000008E-4</v>
      </c>
      <c r="AF210" s="6">
        <f>RANK(AE210,AE201:AE216)</f>
        <v>7</v>
      </c>
      <c r="AG210" s="6">
        <f t="shared" si="142"/>
        <v>0</v>
      </c>
      <c r="AH210" s="6">
        <f t="shared" si="143"/>
        <v>0</v>
      </c>
      <c r="AI210" s="6">
        <f t="shared" si="144"/>
        <v>0</v>
      </c>
      <c r="AJ210" s="20">
        <f t="shared" si="145"/>
        <v>0</v>
      </c>
      <c r="AK210" s="6">
        <f t="shared" si="146"/>
        <v>0</v>
      </c>
      <c r="AL210" s="7">
        <f t="shared" si="132"/>
        <v>9.0000000000000008E-4</v>
      </c>
      <c r="AM210" s="6">
        <f>RANK(AL210,AL201:AL216)</f>
        <v>7</v>
      </c>
      <c r="AN210" s="6">
        <f t="shared" si="147"/>
        <v>0</v>
      </c>
      <c r="AO210" s="6">
        <f t="shared" si="148"/>
        <v>0</v>
      </c>
      <c r="AP210" s="6">
        <f t="shared" si="149"/>
        <v>0</v>
      </c>
    </row>
    <row r="211" spans="2:42" x14ac:dyDescent="0.35">
      <c r="B211" s="32"/>
      <c r="C211" s="17">
        <f t="shared" si="133"/>
        <v>11</v>
      </c>
      <c r="D211" s="31"/>
      <c r="E211" s="54"/>
      <c r="G211" s="32"/>
      <c r="H211" s="44"/>
      <c r="I211" s="45"/>
      <c r="J211" s="35"/>
      <c r="K211" s="44"/>
      <c r="L211" s="44"/>
      <c r="N211" s="33"/>
      <c r="O211" s="19">
        <f t="shared" si="134"/>
        <v>0</v>
      </c>
      <c r="Q211" s="33"/>
      <c r="R211" s="19">
        <f t="shared" si="135"/>
        <v>0</v>
      </c>
      <c r="T211" s="33"/>
      <c r="U211" s="19">
        <f t="shared" si="136"/>
        <v>0</v>
      </c>
      <c r="W211" s="16">
        <f t="shared" si="137"/>
        <v>0</v>
      </c>
      <c r="AA211">
        <v>11</v>
      </c>
      <c r="AB211" s="6" t="b">
        <f t="shared" si="138"/>
        <v>1</v>
      </c>
      <c r="AC211" s="20">
        <f t="shared" si="139"/>
        <v>0</v>
      </c>
      <c r="AD211" s="6">
        <f t="shared" si="140"/>
        <v>0</v>
      </c>
      <c r="AE211" s="7">
        <f t="shared" si="141"/>
        <v>1E-3</v>
      </c>
      <c r="AF211" s="6">
        <f>RANK(AE211,AE201:AE216)</f>
        <v>6</v>
      </c>
      <c r="AG211" s="6">
        <f t="shared" si="142"/>
        <v>0</v>
      </c>
      <c r="AH211" s="6">
        <f t="shared" si="143"/>
        <v>0</v>
      </c>
      <c r="AI211" s="6">
        <f t="shared" si="144"/>
        <v>0</v>
      </c>
      <c r="AJ211" s="20">
        <f t="shared" si="145"/>
        <v>0</v>
      </c>
      <c r="AK211" s="6">
        <f t="shared" si="146"/>
        <v>0</v>
      </c>
      <c r="AL211" s="7">
        <f t="shared" si="132"/>
        <v>1E-3</v>
      </c>
      <c r="AM211" s="6">
        <f>RANK(AL211,AL201:AL216)</f>
        <v>6</v>
      </c>
      <c r="AN211" s="6">
        <f t="shared" si="147"/>
        <v>0</v>
      </c>
      <c r="AO211" s="6">
        <f t="shared" si="148"/>
        <v>0</v>
      </c>
      <c r="AP211" s="6">
        <f t="shared" si="149"/>
        <v>0</v>
      </c>
    </row>
    <row r="212" spans="2:42" x14ac:dyDescent="0.35">
      <c r="B212" s="32"/>
      <c r="C212" s="17">
        <f t="shared" si="133"/>
        <v>12</v>
      </c>
      <c r="D212" s="31"/>
      <c r="E212" s="54"/>
      <c r="G212" s="32"/>
      <c r="H212" s="44"/>
      <c r="I212" s="45"/>
      <c r="J212" s="35"/>
      <c r="K212" s="44"/>
      <c r="L212" s="44"/>
      <c r="N212" s="33"/>
      <c r="O212" s="19">
        <f t="shared" si="134"/>
        <v>0</v>
      </c>
      <c r="Q212" s="33"/>
      <c r="R212" s="19">
        <f t="shared" si="135"/>
        <v>0</v>
      </c>
      <c r="T212" s="33"/>
      <c r="U212" s="19">
        <f t="shared" si="136"/>
        <v>0</v>
      </c>
      <c r="W212" s="16">
        <f t="shared" si="137"/>
        <v>0</v>
      </c>
      <c r="AA212">
        <v>12</v>
      </c>
      <c r="AB212" s="6" t="b">
        <f t="shared" si="138"/>
        <v>1</v>
      </c>
      <c r="AC212" s="20">
        <f t="shared" si="139"/>
        <v>0</v>
      </c>
      <c r="AD212" s="6">
        <f t="shared" si="140"/>
        <v>0</v>
      </c>
      <c r="AE212" s="7">
        <f t="shared" si="141"/>
        <v>1.1000000000000001E-3</v>
      </c>
      <c r="AF212" s="6">
        <f>RANK(AE212,AE201:AE216)</f>
        <v>5</v>
      </c>
      <c r="AG212" s="6">
        <f t="shared" si="142"/>
        <v>0</v>
      </c>
      <c r="AH212" s="6">
        <f t="shared" si="143"/>
        <v>0</v>
      </c>
      <c r="AI212" s="6">
        <f t="shared" si="144"/>
        <v>0</v>
      </c>
      <c r="AJ212" s="20">
        <f t="shared" si="145"/>
        <v>0</v>
      </c>
      <c r="AK212" s="6">
        <f t="shared" si="146"/>
        <v>0</v>
      </c>
      <c r="AL212" s="7">
        <f t="shared" si="132"/>
        <v>1.1000000000000001E-3</v>
      </c>
      <c r="AM212" s="6">
        <f>RANK(AL212,AL201:AL216)</f>
        <v>5</v>
      </c>
      <c r="AN212" s="6">
        <f t="shared" si="147"/>
        <v>0</v>
      </c>
      <c r="AO212" s="6">
        <f t="shared" si="148"/>
        <v>0</v>
      </c>
      <c r="AP212" s="6">
        <f t="shared" si="149"/>
        <v>0</v>
      </c>
    </row>
    <row r="213" spans="2:42" x14ac:dyDescent="0.35">
      <c r="B213" s="32"/>
      <c r="C213" s="17">
        <f t="shared" si="133"/>
        <v>13</v>
      </c>
      <c r="D213" s="31"/>
      <c r="E213" s="54"/>
      <c r="G213" s="32"/>
      <c r="H213" s="44"/>
      <c r="I213" s="45"/>
      <c r="J213" s="35"/>
      <c r="K213" s="44"/>
      <c r="L213" s="44"/>
      <c r="N213" s="33"/>
      <c r="O213" s="19">
        <f t="shared" si="134"/>
        <v>0</v>
      </c>
      <c r="Q213" s="33"/>
      <c r="R213" s="19">
        <f t="shared" si="135"/>
        <v>0</v>
      </c>
      <c r="T213" s="33"/>
      <c r="U213" s="19">
        <f t="shared" si="136"/>
        <v>0</v>
      </c>
      <c r="W213" s="16">
        <f t="shared" si="137"/>
        <v>0</v>
      </c>
      <c r="AA213">
        <v>13</v>
      </c>
      <c r="AB213" s="6" t="b">
        <f t="shared" si="138"/>
        <v>1</v>
      </c>
      <c r="AC213" s="20">
        <f t="shared" si="139"/>
        <v>0</v>
      </c>
      <c r="AD213" s="6">
        <f t="shared" si="140"/>
        <v>0</v>
      </c>
      <c r="AE213" s="7">
        <f t="shared" si="141"/>
        <v>1.2000000000000001E-3</v>
      </c>
      <c r="AF213" s="6">
        <f>RANK(AE213,AE201:AE216)</f>
        <v>4</v>
      </c>
      <c r="AG213" s="6">
        <f t="shared" si="142"/>
        <v>0</v>
      </c>
      <c r="AH213" s="6">
        <f t="shared" si="143"/>
        <v>0</v>
      </c>
      <c r="AI213" s="6">
        <f t="shared" si="144"/>
        <v>0</v>
      </c>
      <c r="AJ213" s="20">
        <f t="shared" si="145"/>
        <v>0</v>
      </c>
      <c r="AK213" s="6">
        <f t="shared" si="146"/>
        <v>0</v>
      </c>
      <c r="AL213" s="7">
        <f t="shared" si="132"/>
        <v>1.2000000000000001E-3</v>
      </c>
      <c r="AM213" s="6">
        <f>RANK(AL213,AL201:AL216)</f>
        <v>4</v>
      </c>
      <c r="AN213" s="6">
        <f t="shared" si="147"/>
        <v>0</v>
      </c>
      <c r="AO213" s="6">
        <f t="shared" si="148"/>
        <v>0</v>
      </c>
      <c r="AP213" s="6">
        <f t="shared" si="149"/>
        <v>0</v>
      </c>
    </row>
    <row r="214" spans="2:42" x14ac:dyDescent="0.35">
      <c r="B214" s="32"/>
      <c r="C214" s="17">
        <f t="shared" si="133"/>
        <v>14</v>
      </c>
      <c r="D214" s="31"/>
      <c r="E214" s="54"/>
      <c r="G214" s="32"/>
      <c r="H214" s="44"/>
      <c r="I214" s="45"/>
      <c r="J214" s="35"/>
      <c r="K214" s="44"/>
      <c r="L214" s="44"/>
      <c r="N214" s="33"/>
      <c r="O214" s="19">
        <f t="shared" si="134"/>
        <v>0</v>
      </c>
      <c r="Q214" s="33"/>
      <c r="R214" s="19">
        <f t="shared" si="135"/>
        <v>0</v>
      </c>
      <c r="T214" s="33"/>
      <c r="U214" s="19">
        <f t="shared" si="136"/>
        <v>0</v>
      </c>
      <c r="W214" s="16">
        <f t="shared" si="137"/>
        <v>0</v>
      </c>
      <c r="AA214">
        <v>14</v>
      </c>
      <c r="AB214" s="6" t="b">
        <f t="shared" si="138"/>
        <v>1</v>
      </c>
      <c r="AC214" s="20">
        <f t="shared" si="139"/>
        <v>0</v>
      </c>
      <c r="AD214" s="6">
        <f t="shared" si="140"/>
        <v>0</v>
      </c>
      <c r="AE214" s="7">
        <f t="shared" si="141"/>
        <v>1.3000000000000002E-3</v>
      </c>
      <c r="AF214" s="6">
        <f>RANK(AE214,AE201:AE216)</f>
        <v>3</v>
      </c>
      <c r="AG214" s="6">
        <f t="shared" si="142"/>
        <v>0</v>
      </c>
      <c r="AH214" s="6">
        <f t="shared" si="143"/>
        <v>0</v>
      </c>
      <c r="AI214" s="6">
        <f t="shared" si="144"/>
        <v>0</v>
      </c>
      <c r="AJ214" s="20">
        <f t="shared" si="145"/>
        <v>0</v>
      </c>
      <c r="AK214" s="6">
        <f t="shared" si="146"/>
        <v>0</v>
      </c>
      <c r="AL214" s="7">
        <f t="shared" si="132"/>
        <v>1.3000000000000002E-3</v>
      </c>
      <c r="AM214" s="6">
        <f>RANK(AL214,AL201:AL216)</f>
        <v>3</v>
      </c>
      <c r="AN214" s="6">
        <f t="shared" si="147"/>
        <v>0</v>
      </c>
      <c r="AO214" s="6">
        <f t="shared" si="148"/>
        <v>0</v>
      </c>
      <c r="AP214" s="6">
        <f t="shared" si="149"/>
        <v>0</v>
      </c>
    </row>
    <row r="215" spans="2:42" x14ac:dyDescent="0.35">
      <c r="B215" s="32"/>
      <c r="C215" s="17">
        <f t="shared" si="133"/>
        <v>15</v>
      </c>
      <c r="D215" s="31"/>
      <c r="E215" s="54"/>
      <c r="G215" s="32"/>
      <c r="H215" s="44"/>
      <c r="I215" s="45"/>
      <c r="J215" s="35"/>
      <c r="K215" s="44"/>
      <c r="L215" s="44"/>
      <c r="N215" s="33"/>
      <c r="O215" s="19">
        <f t="shared" si="134"/>
        <v>0</v>
      </c>
      <c r="Q215" s="33"/>
      <c r="R215" s="19">
        <f t="shared" si="135"/>
        <v>0</v>
      </c>
      <c r="T215" s="33"/>
      <c r="U215" s="19">
        <f t="shared" si="136"/>
        <v>0</v>
      </c>
      <c r="W215" s="16">
        <f t="shared" si="137"/>
        <v>0</v>
      </c>
      <c r="AA215">
        <v>15</v>
      </c>
      <c r="AB215" s="6" t="b">
        <f t="shared" si="138"/>
        <v>1</v>
      </c>
      <c r="AC215" s="20">
        <f t="shared" si="139"/>
        <v>0</v>
      </c>
      <c r="AD215" s="6">
        <f t="shared" si="140"/>
        <v>0</v>
      </c>
      <c r="AE215" s="7">
        <f t="shared" si="141"/>
        <v>1.4E-3</v>
      </c>
      <c r="AF215" s="6">
        <f>RANK(AE215,AE201:AE216)</f>
        <v>2</v>
      </c>
      <c r="AG215" s="6">
        <f t="shared" si="142"/>
        <v>0</v>
      </c>
      <c r="AH215" s="6">
        <f t="shared" si="143"/>
        <v>0</v>
      </c>
      <c r="AI215" s="6">
        <f t="shared" si="144"/>
        <v>0</v>
      </c>
      <c r="AJ215" s="20">
        <f t="shared" si="145"/>
        <v>0</v>
      </c>
      <c r="AK215" s="6">
        <f t="shared" si="146"/>
        <v>0</v>
      </c>
      <c r="AL215" s="7">
        <f t="shared" si="132"/>
        <v>1.4E-3</v>
      </c>
      <c r="AM215" s="6">
        <f>RANK(AL215,AL201:AL216)</f>
        <v>2</v>
      </c>
      <c r="AN215" s="6">
        <f t="shared" si="147"/>
        <v>0</v>
      </c>
      <c r="AO215" s="6">
        <f t="shared" si="148"/>
        <v>0</v>
      </c>
      <c r="AP215" s="6">
        <f t="shared" si="149"/>
        <v>0</v>
      </c>
    </row>
    <row r="216" spans="2:42" x14ac:dyDescent="0.35">
      <c r="B216" s="32"/>
      <c r="C216" s="17">
        <f t="shared" si="133"/>
        <v>16</v>
      </c>
      <c r="D216" s="31"/>
      <c r="E216" s="54"/>
      <c r="G216" s="32"/>
      <c r="H216" s="44"/>
      <c r="I216" s="45"/>
      <c r="J216" s="35"/>
      <c r="K216" s="44"/>
      <c r="L216" s="44"/>
      <c r="N216" s="33"/>
      <c r="O216" s="19">
        <f t="shared" si="134"/>
        <v>0</v>
      </c>
      <c r="Q216" s="33"/>
      <c r="R216" s="19">
        <f t="shared" si="135"/>
        <v>0</v>
      </c>
      <c r="T216" s="33"/>
      <c r="U216" s="19">
        <f t="shared" si="136"/>
        <v>0</v>
      </c>
      <c r="W216" s="16">
        <f t="shared" si="137"/>
        <v>0</v>
      </c>
      <c r="AA216">
        <v>16</v>
      </c>
      <c r="AB216" s="6" t="b">
        <f t="shared" si="138"/>
        <v>1</v>
      </c>
      <c r="AC216" s="20">
        <f t="shared" si="139"/>
        <v>0</v>
      </c>
      <c r="AD216" s="6">
        <f t="shared" si="140"/>
        <v>0</v>
      </c>
      <c r="AE216" s="7">
        <f t="shared" si="141"/>
        <v>1.5E-3</v>
      </c>
      <c r="AF216" s="6">
        <f>RANK(AE216,AE201:AE216)</f>
        <v>1</v>
      </c>
      <c r="AG216" s="6">
        <f t="shared" si="142"/>
        <v>0</v>
      </c>
      <c r="AH216" s="6">
        <f t="shared" si="143"/>
        <v>0</v>
      </c>
      <c r="AI216" s="6">
        <f t="shared" si="144"/>
        <v>0</v>
      </c>
      <c r="AJ216" s="20">
        <f t="shared" si="145"/>
        <v>0</v>
      </c>
      <c r="AK216" s="6">
        <f t="shared" si="146"/>
        <v>0</v>
      </c>
      <c r="AL216" s="7">
        <f t="shared" si="132"/>
        <v>1.5E-3</v>
      </c>
      <c r="AM216" s="6">
        <f>RANK(AL216,AL201:AL216)</f>
        <v>1</v>
      </c>
      <c r="AN216" s="6">
        <f t="shared" si="147"/>
        <v>0</v>
      </c>
      <c r="AO216" s="6">
        <f t="shared" si="148"/>
        <v>0</v>
      </c>
      <c r="AP216" s="6">
        <f t="shared" si="149"/>
        <v>0</v>
      </c>
    </row>
    <row r="217" spans="2:42" x14ac:dyDescent="0.35">
      <c r="B217" s="47"/>
      <c r="C217" s="47"/>
      <c r="D217" s="47"/>
      <c r="E217" s="47"/>
      <c r="F217" s="47"/>
      <c r="G217" s="47"/>
      <c r="H217" s="47"/>
      <c r="I217" s="47"/>
      <c r="J217" s="49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2:42" x14ac:dyDescent="0.35">
      <c r="B218" s="48"/>
      <c r="C218" s="48"/>
      <c r="D218" s="48"/>
      <c r="E218" s="48"/>
      <c r="F218" s="48"/>
      <c r="G218" s="48"/>
      <c r="H218" s="48"/>
      <c r="I218" s="48"/>
      <c r="J218" s="50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</row>
  </sheetData>
  <sheetProtection algorithmName="SHA-512" hashValue="uxlm7BbRyvkMQOsuUL/tg3FwU/E9oailgV6uCGhmySE/qU4WbxWYf2ukrTicBmyqdehfSLZoXiCrv2uT4iKCkg==" saltValue="bthewXOu4+i5WICWHwCFDg==" spinCount="100000" sheet="1" objects="1" scenarios="1"/>
  <sortState xmlns:xlrd2="http://schemas.microsoft.com/office/spreadsheetml/2017/richdata2" ref="BN66:BQ89">
    <sortCondition ref="BN66:BN89"/>
  </sortState>
  <mergeCells count="12">
    <mergeCell ref="K4:N4"/>
    <mergeCell ref="C4:E4"/>
    <mergeCell ref="C191:G191"/>
    <mergeCell ref="C163:G163"/>
    <mergeCell ref="C23:G23"/>
    <mergeCell ref="C51:G51"/>
    <mergeCell ref="C79:G79"/>
    <mergeCell ref="C107:G107"/>
    <mergeCell ref="C135:G135"/>
    <mergeCell ref="C7:E7"/>
    <mergeCell ref="C8:E8"/>
    <mergeCell ref="C9:E9"/>
  </mergeCells>
  <dataValidations count="2">
    <dataValidation type="list" allowBlank="1" showInputMessage="1" showErrorMessage="1" sqref="C7:C9" xr:uid="{4CD2989A-F353-4B50-A0ED-A8B634749EE9}">
      <formula1>$AR$66:$AR$90</formula1>
    </dataValidation>
    <dataValidation type="list" allowBlank="1" showInputMessage="1" showErrorMessage="1" sqref="G33:G48 J61:J76 G61:G76 J33:J48 J89:J104 G89:G104 J117:J132 G117:G132 J145:J160 G145:G160 J173:J188 G173:G188 J201:J216 G201:G216" xr:uid="{07987F6D-17D4-448F-81F4-1EF9A246E478}">
      <formula1>$BB$29:$BB$30</formula1>
    </dataValidation>
  </dataValidations>
  <pageMargins left="0.70866141732283472" right="0.70866141732283472" top="0.78740157480314965" bottom="0.78740157480314965" header="0.31496062992125984" footer="0.31496062992125984"/>
  <pageSetup paperSize="9" scale="65" fitToHeight="0" orientation="portrait" r:id="rId1"/>
  <rowBreaks count="3" manualBreakCount="3">
    <brk id="76" min="1" max="21" man="1"/>
    <brk id="132" min="1" max="21" man="1"/>
    <brk id="188" min="1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E649A-C0CC-41E9-9432-5017E54AA549}">
  <dimension ref="B1:AL61"/>
  <sheetViews>
    <sheetView workbookViewId="0">
      <selection activeCell="B2" sqref="B2"/>
    </sheetView>
  </sheetViews>
  <sheetFormatPr baseColWidth="10" defaultRowHeight="14.5" x14ac:dyDescent="0.35"/>
  <cols>
    <col min="2" max="2" width="27.26953125" bestFit="1" customWidth="1"/>
    <col min="6" max="6" width="3.6328125" customWidth="1"/>
    <col min="7" max="7" width="24.453125" customWidth="1"/>
    <col min="8" max="8" width="24.453125" bestFit="1" customWidth="1"/>
    <col min="9" max="38" width="1.6328125" customWidth="1"/>
  </cols>
  <sheetData>
    <row r="1" spans="2:38" x14ac:dyDescent="0.35">
      <c r="B1" s="16" t="s">
        <v>118</v>
      </c>
      <c r="I1">
        <v>1</v>
      </c>
      <c r="J1">
        <f t="shared" ref="J1:AL1" si="0">2+I1</f>
        <v>3</v>
      </c>
      <c r="K1">
        <f t="shared" si="0"/>
        <v>5</v>
      </c>
      <c r="L1">
        <f t="shared" si="0"/>
        <v>7</v>
      </c>
      <c r="M1">
        <f t="shared" si="0"/>
        <v>9</v>
      </c>
      <c r="N1">
        <f t="shared" si="0"/>
        <v>11</v>
      </c>
      <c r="O1">
        <f t="shared" si="0"/>
        <v>13</v>
      </c>
      <c r="P1">
        <f t="shared" si="0"/>
        <v>15</v>
      </c>
      <c r="Q1">
        <f t="shared" si="0"/>
        <v>17</v>
      </c>
      <c r="R1">
        <f t="shared" si="0"/>
        <v>19</v>
      </c>
      <c r="S1">
        <f t="shared" si="0"/>
        <v>21</v>
      </c>
      <c r="T1">
        <f t="shared" si="0"/>
        <v>23</v>
      </c>
      <c r="U1">
        <f t="shared" si="0"/>
        <v>25</v>
      </c>
      <c r="V1">
        <f t="shared" si="0"/>
        <v>27</v>
      </c>
      <c r="W1">
        <f t="shared" si="0"/>
        <v>29</v>
      </c>
      <c r="X1">
        <f t="shared" si="0"/>
        <v>31</v>
      </c>
      <c r="Y1">
        <f t="shared" si="0"/>
        <v>33</v>
      </c>
      <c r="Z1">
        <f t="shared" si="0"/>
        <v>35</v>
      </c>
      <c r="AA1">
        <f t="shared" si="0"/>
        <v>37</v>
      </c>
      <c r="AB1">
        <f t="shared" si="0"/>
        <v>39</v>
      </c>
      <c r="AC1">
        <f t="shared" si="0"/>
        <v>41</v>
      </c>
      <c r="AD1">
        <f t="shared" si="0"/>
        <v>43</v>
      </c>
      <c r="AE1">
        <f t="shared" si="0"/>
        <v>45</v>
      </c>
      <c r="AF1">
        <f t="shared" si="0"/>
        <v>47</v>
      </c>
      <c r="AG1">
        <f t="shared" si="0"/>
        <v>49</v>
      </c>
      <c r="AH1">
        <f t="shared" si="0"/>
        <v>51</v>
      </c>
      <c r="AI1">
        <f t="shared" si="0"/>
        <v>53</v>
      </c>
      <c r="AJ1">
        <f t="shared" si="0"/>
        <v>55</v>
      </c>
      <c r="AK1">
        <f t="shared" si="0"/>
        <v>57</v>
      </c>
      <c r="AL1">
        <f t="shared" si="0"/>
        <v>59</v>
      </c>
    </row>
    <row r="2" spans="2:38" x14ac:dyDescent="0.35">
      <c r="B2" s="41"/>
      <c r="D2" t="e">
        <f t="shared" ref="D2:D23" si="1">FIND(" ",B2,4)</f>
        <v>#VALUE!</v>
      </c>
      <c r="E2" s="25" t="e">
        <f t="shared" ref="E2:E23" si="2">VALUE(LEFT(B2,2))</f>
        <v>#VALUE!</v>
      </c>
      <c r="G2" s="25" t="e">
        <f t="shared" ref="G2:G23" si="3">TRIM(_xlfn.CONCAT(I2:AL2))</f>
        <v>#VALUE!</v>
      </c>
      <c r="H2" t="e">
        <f t="shared" ref="H2:H23" si="4">MID(B2,D2+1,255)</f>
        <v>#VALUE!</v>
      </c>
      <c r="I2" t="e">
        <f t="shared" ref="I2:R11" si="5">TRIM(MID($H2,I$1,1))</f>
        <v>#VALUE!</v>
      </c>
      <c r="J2" t="e">
        <f t="shared" si="5"/>
        <v>#VALUE!</v>
      </c>
      <c r="K2" t="e">
        <f t="shared" si="5"/>
        <v>#VALUE!</v>
      </c>
      <c r="L2" t="e">
        <f t="shared" si="5"/>
        <v>#VALUE!</v>
      </c>
      <c r="M2" t="e">
        <f t="shared" si="5"/>
        <v>#VALUE!</v>
      </c>
      <c r="N2" t="e">
        <f t="shared" si="5"/>
        <v>#VALUE!</v>
      </c>
      <c r="O2" t="e">
        <f t="shared" si="5"/>
        <v>#VALUE!</v>
      </c>
      <c r="P2" t="e">
        <f t="shared" si="5"/>
        <v>#VALUE!</v>
      </c>
      <c r="Q2" t="e">
        <f t="shared" si="5"/>
        <v>#VALUE!</v>
      </c>
      <c r="R2" t="e">
        <f t="shared" si="5"/>
        <v>#VALUE!</v>
      </c>
      <c r="S2" t="e">
        <f t="shared" ref="S2:AB11" si="6">TRIM(MID($H2,S$1,1))</f>
        <v>#VALUE!</v>
      </c>
      <c r="T2" t="e">
        <f t="shared" si="6"/>
        <v>#VALUE!</v>
      </c>
      <c r="U2" t="e">
        <f t="shared" si="6"/>
        <v>#VALUE!</v>
      </c>
      <c r="V2" t="e">
        <f t="shared" si="6"/>
        <v>#VALUE!</v>
      </c>
      <c r="W2" t="e">
        <f t="shared" si="6"/>
        <v>#VALUE!</v>
      </c>
      <c r="X2" t="e">
        <f t="shared" si="6"/>
        <v>#VALUE!</v>
      </c>
      <c r="Y2" t="e">
        <f t="shared" si="6"/>
        <v>#VALUE!</v>
      </c>
      <c r="Z2" t="e">
        <f t="shared" si="6"/>
        <v>#VALUE!</v>
      </c>
      <c r="AA2" t="e">
        <f t="shared" si="6"/>
        <v>#VALUE!</v>
      </c>
      <c r="AB2" t="e">
        <f t="shared" si="6"/>
        <v>#VALUE!</v>
      </c>
      <c r="AC2" t="e">
        <f t="shared" ref="AC2:AL11" si="7">TRIM(MID($H2,AC$1,1))</f>
        <v>#VALUE!</v>
      </c>
      <c r="AD2" t="e">
        <f t="shared" si="7"/>
        <v>#VALUE!</v>
      </c>
      <c r="AE2" t="e">
        <f t="shared" si="7"/>
        <v>#VALUE!</v>
      </c>
      <c r="AF2" t="e">
        <f t="shared" si="7"/>
        <v>#VALUE!</v>
      </c>
      <c r="AG2" t="e">
        <f t="shared" si="7"/>
        <v>#VALUE!</v>
      </c>
      <c r="AH2" t="e">
        <f t="shared" si="7"/>
        <v>#VALUE!</v>
      </c>
      <c r="AI2" t="e">
        <f t="shared" si="7"/>
        <v>#VALUE!</v>
      </c>
      <c r="AJ2" t="e">
        <f t="shared" si="7"/>
        <v>#VALUE!</v>
      </c>
      <c r="AK2" t="e">
        <f t="shared" si="7"/>
        <v>#VALUE!</v>
      </c>
      <c r="AL2" t="e">
        <f t="shared" si="7"/>
        <v>#VALUE!</v>
      </c>
    </row>
    <row r="3" spans="2:38" x14ac:dyDescent="0.35">
      <c r="B3" s="41"/>
      <c r="D3" t="e">
        <f t="shared" si="1"/>
        <v>#VALUE!</v>
      </c>
      <c r="E3" s="25" t="e">
        <f t="shared" si="2"/>
        <v>#VALUE!</v>
      </c>
      <c r="G3" s="25" t="e">
        <f t="shared" si="3"/>
        <v>#VALUE!</v>
      </c>
      <c r="H3" t="e">
        <f t="shared" si="4"/>
        <v>#VALUE!</v>
      </c>
      <c r="I3" t="e">
        <f t="shared" si="5"/>
        <v>#VALUE!</v>
      </c>
      <c r="J3" t="e">
        <f t="shared" si="5"/>
        <v>#VALUE!</v>
      </c>
      <c r="K3" t="e">
        <f t="shared" si="5"/>
        <v>#VALUE!</v>
      </c>
      <c r="L3" t="e">
        <f t="shared" si="5"/>
        <v>#VALUE!</v>
      </c>
      <c r="M3" t="e">
        <f t="shared" si="5"/>
        <v>#VALUE!</v>
      </c>
      <c r="N3" t="e">
        <f t="shared" si="5"/>
        <v>#VALUE!</v>
      </c>
      <c r="O3" t="e">
        <f t="shared" si="5"/>
        <v>#VALUE!</v>
      </c>
      <c r="P3" t="e">
        <f t="shared" si="5"/>
        <v>#VALUE!</v>
      </c>
      <c r="Q3" t="e">
        <f t="shared" si="5"/>
        <v>#VALUE!</v>
      </c>
      <c r="R3" t="e">
        <f t="shared" si="5"/>
        <v>#VALUE!</v>
      </c>
      <c r="S3" t="e">
        <f t="shared" si="6"/>
        <v>#VALUE!</v>
      </c>
      <c r="T3" t="e">
        <f t="shared" si="6"/>
        <v>#VALUE!</v>
      </c>
      <c r="U3" t="e">
        <f t="shared" si="6"/>
        <v>#VALUE!</v>
      </c>
      <c r="V3" t="e">
        <f t="shared" si="6"/>
        <v>#VALUE!</v>
      </c>
      <c r="W3" t="e">
        <f t="shared" si="6"/>
        <v>#VALUE!</v>
      </c>
      <c r="X3" t="e">
        <f t="shared" si="6"/>
        <v>#VALUE!</v>
      </c>
      <c r="Y3" t="e">
        <f t="shared" si="6"/>
        <v>#VALUE!</v>
      </c>
      <c r="Z3" t="e">
        <f t="shared" si="6"/>
        <v>#VALUE!</v>
      </c>
      <c r="AA3" t="e">
        <f t="shared" si="6"/>
        <v>#VALUE!</v>
      </c>
      <c r="AB3" t="e">
        <f t="shared" si="6"/>
        <v>#VALUE!</v>
      </c>
      <c r="AC3" t="e">
        <f t="shared" si="7"/>
        <v>#VALUE!</v>
      </c>
      <c r="AD3" t="e">
        <f t="shared" si="7"/>
        <v>#VALUE!</v>
      </c>
      <c r="AE3" t="e">
        <f t="shared" si="7"/>
        <v>#VALUE!</v>
      </c>
      <c r="AF3" t="e">
        <f t="shared" si="7"/>
        <v>#VALUE!</v>
      </c>
      <c r="AG3" t="e">
        <f t="shared" si="7"/>
        <v>#VALUE!</v>
      </c>
      <c r="AH3" t="e">
        <f t="shared" si="7"/>
        <v>#VALUE!</v>
      </c>
      <c r="AI3" t="e">
        <f t="shared" si="7"/>
        <v>#VALUE!</v>
      </c>
      <c r="AJ3" t="e">
        <f t="shared" si="7"/>
        <v>#VALUE!</v>
      </c>
      <c r="AK3" t="e">
        <f t="shared" si="7"/>
        <v>#VALUE!</v>
      </c>
      <c r="AL3" t="e">
        <f t="shared" si="7"/>
        <v>#VALUE!</v>
      </c>
    </row>
    <row r="4" spans="2:38" x14ac:dyDescent="0.35">
      <c r="B4" s="41"/>
      <c r="D4" t="e">
        <f t="shared" si="1"/>
        <v>#VALUE!</v>
      </c>
      <c r="E4" s="25" t="e">
        <f t="shared" si="2"/>
        <v>#VALUE!</v>
      </c>
      <c r="G4" s="25" t="e">
        <f t="shared" si="3"/>
        <v>#VALUE!</v>
      </c>
      <c r="H4" t="e">
        <f t="shared" si="4"/>
        <v>#VALUE!</v>
      </c>
      <c r="I4" t="e">
        <f t="shared" si="5"/>
        <v>#VALUE!</v>
      </c>
      <c r="J4" t="e">
        <f t="shared" si="5"/>
        <v>#VALUE!</v>
      </c>
      <c r="K4" t="e">
        <f t="shared" si="5"/>
        <v>#VALUE!</v>
      </c>
      <c r="L4" t="e">
        <f t="shared" si="5"/>
        <v>#VALUE!</v>
      </c>
      <c r="M4" t="e">
        <f t="shared" si="5"/>
        <v>#VALUE!</v>
      </c>
      <c r="N4" t="e">
        <f t="shared" si="5"/>
        <v>#VALUE!</v>
      </c>
      <c r="O4" t="e">
        <f t="shared" si="5"/>
        <v>#VALUE!</v>
      </c>
      <c r="P4" t="e">
        <f t="shared" si="5"/>
        <v>#VALUE!</v>
      </c>
      <c r="Q4" t="e">
        <f t="shared" si="5"/>
        <v>#VALUE!</v>
      </c>
      <c r="R4" t="e">
        <f t="shared" si="5"/>
        <v>#VALUE!</v>
      </c>
      <c r="S4" t="e">
        <f t="shared" si="6"/>
        <v>#VALUE!</v>
      </c>
      <c r="T4" t="e">
        <f t="shared" si="6"/>
        <v>#VALUE!</v>
      </c>
      <c r="U4" t="e">
        <f t="shared" si="6"/>
        <v>#VALUE!</v>
      </c>
      <c r="V4" t="e">
        <f t="shared" si="6"/>
        <v>#VALUE!</v>
      </c>
      <c r="W4" t="e">
        <f t="shared" si="6"/>
        <v>#VALUE!</v>
      </c>
      <c r="X4" t="e">
        <f t="shared" si="6"/>
        <v>#VALUE!</v>
      </c>
      <c r="Y4" t="e">
        <f t="shared" si="6"/>
        <v>#VALUE!</v>
      </c>
      <c r="Z4" t="e">
        <f t="shared" si="6"/>
        <v>#VALUE!</v>
      </c>
      <c r="AA4" t="e">
        <f t="shared" si="6"/>
        <v>#VALUE!</v>
      </c>
      <c r="AB4" t="e">
        <f t="shared" si="6"/>
        <v>#VALUE!</v>
      </c>
      <c r="AC4" t="e">
        <f t="shared" si="7"/>
        <v>#VALUE!</v>
      </c>
      <c r="AD4" t="e">
        <f t="shared" si="7"/>
        <v>#VALUE!</v>
      </c>
      <c r="AE4" t="e">
        <f t="shared" si="7"/>
        <v>#VALUE!</v>
      </c>
      <c r="AF4" t="e">
        <f t="shared" si="7"/>
        <v>#VALUE!</v>
      </c>
      <c r="AG4" t="e">
        <f t="shared" si="7"/>
        <v>#VALUE!</v>
      </c>
      <c r="AH4" t="e">
        <f t="shared" si="7"/>
        <v>#VALUE!</v>
      </c>
      <c r="AI4" t="e">
        <f t="shared" si="7"/>
        <v>#VALUE!</v>
      </c>
      <c r="AJ4" t="e">
        <f t="shared" si="7"/>
        <v>#VALUE!</v>
      </c>
      <c r="AK4" t="e">
        <f t="shared" si="7"/>
        <v>#VALUE!</v>
      </c>
      <c r="AL4" t="e">
        <f t="shared" si="7"/>
        <v>#VALUE!</v>
      </c>
    </row>
    <row r="5" spans="2:38" x14ac:dyDescent="0.35">
      <c r="B5" s="41"/>
      <c r="D5" t="e">
        <f t="shared" si="1"/>
        <v>#VALUE!</v>
      </c>
      <c r="E5" s="25" t="e">
        <f t="shared" si="2"/>
        <v>#VALUE!</v>
      </c>
      <c r="G5" s="25" t="e">
        <f t="shared" si="3"/>
        <v>#VALUE!</v>
      </c>
      <c r="H5" t="e">
        <f t="shared" si="4"/>
        <v>#VALUE!</v>
      </c>
      <c r="I5" t="e">
        <f t="shared" si="5"/>
        <v>#VALUE!</v>
      </c>
      <c r="J5" t="e">
        <f t="shared" si="5"/>
        <v>#VALUE!</v>
      </c>
      <c r="K5" t="e">
        <f t="shared" si="5"/>
        <v>#VALUE!</v>
      </c>
      <c r="L5" t="e">
        <f t="shared" si="5"/>
        <v>#VALUE!</v>
      </c>
      <c r="M5" t="e">
        <f t="shared" si="5"/>
        <v>#VALUE!</v>
      </c>
      <c r="N5" t="e">
        <f t="shared" si="5"/>
        <v>#VALUE!</v>
      </c>
      <c r="O5" t="e">
        <f t="shared" si="5"/>
        <v>#VALUE!</v>
      </c>
      <c r="P5" t="e">
        <f t="shared" si="5"/>
        <v>#VALUE!</v>
      </c>
      <c r="Q5" t="e">
        <f t="shared" si="5"/>
        <v>#VALUE!</v>
      </c>
      <c r="R5" t="e">
        <f t="shared" si="5"/>
        <v>#VALUE!</v>
      </c>
      <c r="S5" t="e">
        <f t="shared" si="6"/>
        <v>#VALUE!</v>
      </c>
      <c r="T5" t="e">
        <f t="shared" si="6"/>
        <v>#VALUE!</v>
      </c>
      <c r="U5" t="e">
        <f t="shared" si="6"/>
        <v>#VALUE!</v>
      </c>
      <c r="V5" t="e">
        <f t="shared" si="6"/>
        <v>#VALUE!</v>
      </c>
      <c r="W5" t="e">
        <f t="shared" si="6"/>
        <v>#VALUE!</v>
      </c>
      <c r="X5" t="e">
        <f t="shared" si="6"/>
        <v>#VALUE!</v>
      </c>
      <c r="Y5" t="e">
        <f t="shared" si="6"/>
        <v>#VALUE!</v>
      </c>
      <c r="Z5" t="e">
        <f t="shared" si="6"/>
        <v>#VALUE!</v>
      </c>
      <c r="AA5" t="e">
        <f t="shared" si="6"/>
        <v>#VALUE!</v>
      </c>
      <c r="AB5" t="e">
        <f t="shared" si="6"/>
        <v>#VALUE!</v>
      </c>
      <c r="AC5" t="e">
        <f t="shared" si="7"/>
        <v>#VALUE!</v>
      </c>
      <c r="AD5" t="e">
        <f t="shared" si="7"/>
        <v>#VALUE!</v>
      </c>
      <c r="AE5" t="e">
        <f t="shared" si="7"/>
        <v>#VALUE!</v>
      </c>
      <c r="AF5" t="e">
        <f t="shared" si="7"/>
        <v>#VALUE!</v>
      </c>
      <c r="AG5" t="e">
        <f t="shared" si="7"/>
        <v>#VALUE!</v>
      </c>
      <c r="AH5" t="e">
        <f t="shared" si="7"/>
        <v>#VALUE!</v>
      </c>
      <c r="AI5" t="e">
        <f t="shared" si="7"/>
        <v>#VALUE!</v>
      </c>
      <c r="AJ5" t="e">
        <f t="shared" si="7"/>
        <v>#VALUE!</v>
      </c>
      <c r="AK5" t="e">
        <f t="shared" si="7"/>
        <v>#VALUE!</v>
      </c>
      <c r="AL5" t="e">
        <f t="shared" si="7"/>
        <v>#VALUE!</v>
      </c>
    </row>
    <row r="6" spans="2:38" x14ac:dyDescent="0.35">
      <c r="B6" s="41"/>
      <c r="D6" t="e">
        <f t="shared" si="1"/>
        <v>#VALUE!</v>
      </c>
      <c r="E6" s="25" t="e">
        <f t="shared" si="2"/>
        <v>#VALUE!</v>
      </c>
      <c r="G6" s="25" t="e">
        <f t="shared" si="3"/>
        <v>#VALUE!</v>
      </c>
      <c r="H6" t="e">
        <f t="shared" si="4"/>
        <v>#VALUE!</v>
      </c>
      <c r="I6" t="e">
        <f t="shared" si="5"/>
        <v>#VALUE!</v>
      </c>
      <c r="J6" t="e">
        <f t="shared" si="5"/>
        <v>#VALUE!</v>
      </c>
      <c r="K6" t="e">
        <f t="shared" si="5"/>
        <v>#VALUE!</v>
      </c>
      <c r="L6" t="e">
        <f t="shared" si="5"/>
        <v>#VALUE!</v>
      </c>
      <c r="M6" t="e">
        <f t="shared" si="5"/>
        <v>#VALUE!</v>
      </c>
      <c r="N6" t="e">
        <f t="shared" si="5"/>
        <v>#VALUE!</v>
      </c>
      <c r="O6" t="e">
        <f t="shared" si="5"/>
        <v>#VALUE!</v>
      </c>
      <c r="P6" t="e">
        <f t="shared" si="5"/>
        <v>#VALUE!</v>
      </c>
      <c r="Q6" t="e">
        <f t="shared" si="5"/>
        <v>#VALUE!</v>
      </c>
      <c r="R6" t="e">
        <f t="shared" si="5"/>
        <v>#VALUE!</v>
      </c>
      <c r="S6" t="e">
        <f t="shared" si="6"/>
        <v>#VALUE!</v>
      </c>
      <c r="T6" t="e">
        <f t="shared" si="6"/>
        <v>#VALUE!</v>
      </c>
      <c r="U6" t="e">
        <f t="shared" si="6"/>
        <v>#VALUE!</v>
      </c>
      <c r="V6" t="e">
        <f t="shared" si="6"/>
        <v>#VALUE!</v>
      </c>
      <c r="W6" t="e">
        <f t="shared" si="6"/>
        <v>#VALUE!</v>
      </c>
      <c r="X6" t="e">
        <f t="shared" si="6"/>
        <v>#VALUE!</v>
      </c>
      <c r="Y6" t="e">
        <f t="shared" si="6"/>
        <v>#VALUE!</v>
      </c>
      <c r="Z6" t="e">
        <f t="shared" si="6"/>
        <v>#VALUE!</v>
      </c>
      <c r="AA6" t="e">
        <f t="shared" si="6"/>
        <v>#VALUE!</v>
      </c>
      <c r="AB6" t="e">
        <f t="shared" si="6"/>
        <v>#VALUE!</v>
      </c>
      <c r="AC6" t="e">
        <f t="shared" si="7"/>
        <v>#VALUE!</v>
      </c>
      <c r="AD6" t="e">
        <f t="shared" si="7"/>
        <v>#VALUE!</v>
      </c>
      <c r="AE6" t="e">
        <f t="shared" si="7"/>
        <v>#VALUE!</v>
      </c>
      <c r="AF6" t="e">
        <f t="shared" si="7"/>
        <v>#VALUE!</v>
      </c>
      <c r="AG6" t="e">
        <f t="shared" si="7"/>
        <v>#VALUE!</v>
      </c>
      <c r="AH6" t="e">
        <f t="shared" si="7"/>
        <v>#VALUE!</v>
      </c>
      <c r="AI6" t="e">
        <f t="shared" si="7"/>
        <v>#VALUE!</v>
      </c>
      <c r="AJ6" t="e">
        <f t="shared" si="7"/>
        <v>#VALUE!</v>
      </c>
      <c r="AK6" t="e">
        <f t="shared" si="7"/>
        <v>#VALUE!</v>
      </c>
      <c r="AL6" t="e">
        <f t="shared" si="7"/>
        <v>#VALUE!</v>
      </c>
    </row>
    <row r="7" spans="2:38" x14ac:dyDescent="0.35">
      <c r="B7" s="41"/>
      <c r="D7" t="e">
        <f t="shared" si="1"/>
        <v>#VALUE!</v>
      </c>
      <c r="E7" s="25" t="e">
        <f t="shared" si="2"/>
        <v>#VALUE!</v>
      </c>
      <c r="G7" s="25" t="e">
        <f t="shared" si="3"/>
        <v>#VALUE!</v>
      </c>
      <c r="H7" t="e">
        <f t="shared" si="4"/>
        <v>#VALUE!</v>
      </c>
      <c r="I7" t="e">
        <f t="shared" si="5"/>
        <v>#VALUE!</v>
      </c>
      <c r="J7" t="e">
        <f t="shared" si="5"/>
        <v>#VALUE!</v>
      </c>
      <c r="K7" t="e">
        <f t="shared" si="5"/>
        <v>#VALUE!</v>
      </c>
      <c r="L7" t="e">
        <f t="shared" si="5"/>
        <v>#VALUE!</v>
      </c>
      <c r="M7" t="e">
        <f t="shared" si="5"/>
        <v>#VALUE!</v>
      </c>
      <c r="N7" t="e">
        <f t="shared" si="5"/>
        <v>#VALUE!</v>
      </c>
      <c r="O7" t="e">
        <f t="shared" si="5"/>
        <v>#VALUE!</v>
      </c>
      <c r="P7" t="e">
        <f t="shared" si="5"/>
        <v>#VALUE!</v>
      </c>
      <c r="Q7" t="e">
        <f t="shared" si="5"/>
        <v>#VALUE!</v>
      </c>
      <c r="R7" t="e">
        <f t="shared" si="5"/>
        <v>#VALUE!</v>
      </c>
      <c r="S7" t="e">
        <f t="shared" si="6"/>
        <v>#VALUE!</v>
      </c>
      <c r="T7" t="e">
        <f t="shared" si="6"/>
        <v>#VALUE!</v>
      </c>
      <c r="U7" t="e">
        <f t="shared" si="6"/>
        <v>#VALUE!</v>
      </c>
      <c r="V7" t="e">
        <f t="shared" si="6"/>
        <v>#VALUE!</v>
      </c>
      <c r="W7" t="e">
        <f t="shared" si="6"/>
        <v>#VALUE!</v>
      </c>
      <c r="X7" t="e">
        <f t="shared" si="6"/>
        <v>#VALUE!</v>
      </c>
      <c r="Y7" t="e">
        <f t="shared" si="6"/>
        <v>#VALUE!</v>
      </c>
      <c r="Z7" t="e">
        <f t="shared" si="6"/>
        <v>#VALUE!</v>
      </c>
      <c r="AA7" t="e">
        <f t="shared" si="6"/>
        <v>#VALUE!</v>
      </c>
      <c r="AB7" t="e">
        <f t="shared" si="6"/>
        <v>#VALUE!</v>
      </c>
      <c r="AC7" t="e">
        <f t="shared" si="7"/>
        <v>#VALUE!</v>
      </c>
      <c r="AD7" t="e">
        <f t="shared" si="7"/>
        <v>#VALUE!</v>
      </c>
      <c r="AE7" t="e">
        <f t="shared" si="7"/>
        <v>#VALUE!</v>
      </c>
      <c r="AF7" t="e">
        <f t="shared" si="7"/>
        <v>#VALUE!</v>
      </c>
      <c r="AG7" t="e">
        <f t="shared" si="7"/>
        <v>#VALUE!</v>
      </c>
      <c r="AH7" t="e">
        <f t="shared" si="7"/>
        <v>#VALUE!</v>
      </c>
      <c r="AI7" t="e">
        <f t="shared" si="7"/>
        <v>#VALUE!</v>
      </c>
      <c r="AJ7" t="e">
        <f t="shared" si="7"/>
        <v>#VALUE!</v>
      </c>
      <c r="AK7" t="e">
        <f t="shared" si="7"/>
        <v>#VALUE!</v>
      </c>
      <c r="AL7" t="e">
        <f t="shared" si="7"/>
        <v>#VALUE!</v>
      </c>
    </row>
    <row r="8" spans="2:38" x14ac:dyDescent="0.35">
      <c r="B8" s="41"/>
      <c r="D8" t="e">
        <f t="shared" si="1"/>
        <v>#VALUE!</v>
      </c>
      <c r="E8" s="25" t="e">
        <f t="shared" si="2"/>
        <v>#VALUE!</v>
      </c>
      <c r="G8" s="25" t="e">
        <f t="shared" si="3"/>
        <v>#VALUE!</v>
      </c>
      <c r="H8" t="e">
        <f t="shared" si="4"/>
        <v>#VALUE!</v>
      </c>
      <c r="I8" t="e">
        <f t="shared" si="5"/>
        <v>#VALUE!</v>
      </c>
      <c r="J8" t="e">
        <f t="shared" si="5"/>
        <v>#VALUE!</v>
      </c>
      <c r="K8" t="e">
        <f t="shared" si="5"/>
        <v>#VALUE!</v>
      </c>
      <c r="L8" t="e">
        <f t="shared" si="5"/>
        <v>#VALUE!</v>
      </c>
      <c r="M8" t="e">
        <f t="shared" si="5"/>
        <v>#VALUE!</v>
      </c>
      <c r="N8" t="e">
        <f t="shared" si="5"/>
        <v>#VALUE!</v>
      </c>
      <c r="O8" t="e">
        <f t="shared" si="5"/>
        <v>#VALUE!</v>
      </c>
      <c r="P8" t="e">
        <f t="shared" si="5"/>
        <v>#VALUE!</v>
      </c>
      <c r="Q8" t="e">
        <f t="shared" si="5"/>
        <v>#VALUE!</v>
      </c>
      <c r="R8" t="e">
        <f t="shared" si="5"/>
        <v>#VALUE!</v>
      </c>
      <c r="S8" t="e">
        <f t="shared" si="6"/>
        <v>#VALUE!</v>
      </c>
      <c r="T8" t="e">
        <f t="shared" si="6"/>
        <v>#VALUE!</v>
      </c>
      <c r="U8" t="e">
        <f t="shared" si="6"/>
        <v>#VALUE!</v>
      </c>
      <c r="V8" t="e">
        <f t="shared" si="6"/>
        <v>#VALUE!</v>
      </c>
      <c r="W8" t="e">
        <f t="shared" si="6"/>
        <v>#VALUE!</v>
      </c>
      <c r="X8" t="e">
        <f t="shared" si="6"/>
        <v>#VALUE!</v>
      </c>
      <c r="Y8" t="e">
        <f t="shared" si="6"/>
        <v>#VALUE!</v>
      </c>
      <c r="Z8" t="e">
        <f t="shared" si="6"/>
        <v>#VALUE!</v>
      </c>
      <c r="AA8" t="e">
        <f t="shared" si="6"/>
        <v>#VALUE!</v>
      </c>
      <c r="AB8" t="e">
        <f t="shared" si="6"/>
        <v>#VALUE!</v>
      </c>
      <c r="AC8" t="e">
        <f t="shared" si="7"/>
        <v>#VALUE!</v>
      </c>
      <c r="AD8" t="e">
        <f t="shared" si="7"/>
        <v>#VALUE!</v>
      </c>
      <c r="AE8" t="e">
        <f t="shared" si="7"/>
        <v>#VALUE!</v>
      </c>
      <c r="AF8" t="e">
        <f t="shared" si="7"/>
        <v>#VALUE!</v>
      </c>
      <c r="AG8" t="e">
        <f t="shared" si="7"/>
        <v>#VALUE!</v>
      </c>
      <c r="AH8" t="e">
        <f t="shared" si="7"/>
        <v>#VALUE!</v>
      </c>
      <c r="AI8" t="e">
        <f t="shared" si="7"/>
        <v>#VALUE!</v>
      </c>
      <c r="AJ8" t="e">
        <f t="shared" si="7"/>
        <v>#VALUE!</v>
      </c>
      <c r="AK8" t="e">
        <f t="shared" si="7"/>
        <v>#VALUE!</v>
      </c>
      <c r="AL8" t="e">
        <f t="shared" si="7"/>
        <v>#VALUE!</v>
      </c>
    </row>
    <row r="9" spans="2:38" x14ac:dyDescent="0.35">
      <c r="B9" s="41"/>
      <c r="D9" t="e">
        <f t="shared" si="1"/>
        <v>#VALUE!</v>
      </c>
      <c r="E9" s="25" t="e">
        <f t="shared" si="2"/>
        <v>#VALUE!</v>
      </c>
      <c r="G9" s="25" t="e">
        <f t="shared" si="3"/>
        <v>#VALUE!</v>
      </c>
      <c r="H9" t="e">
        <f t="shared" si="4"/>
        <v>#VALUE!</v>
      </c>
      <c r="I9" t="e">
        <f t="shared" si="5"/>
        <v>#VALUE!</v>
      </c>
      <c r="J9" t="e">
        <f t="shared" si="5"/>
        <v>#VALUE!</v>
      </c>
      <c r="K9" t="e">
        <f t="shared" si="5"/>
        <v>#VALUE!</v>
      </c>
      <c r="L9" t="e">
        <f t="shared" si="5"/>
        <v>#VALUE!</v>
      </c>
      <c r="M9" t="e">
        <f t="shared" si="5"/>
        <v>#VALUE!</v>
      </c>
      <c r="N9" t="e">
        <f t="shared" si="5"/>
        <v>#VALUE!</v>
      </c>
      <c r="O9" t="e">
        <f t="shared" si="5"/>
        <v>#VALUE!</v>
      </c>
      <c r="P9" t="e">
        <f t="shared" si="5"/>
        <v>#VALUE!</v>
      </c>
      <c r="Q9" t="e">
        <f t="shared" si="5"/>
        <v>#VALUE!</v>
      </c>
      <c r="R9" t="e">
        <f t="shared" si="5"/>
        <v>#VALUE!</v>
      </c>
      <c r="S9" t="e">
        <f t="shared" si="6"/>
        <v>#VALUE!</v>
      </c>
      <c r="T9" t="e">
        <f t="shared" si="6"/>
        <v>#VALUE!</v>
      </c>
      <c r="U9" t="e">
        <f t="shared" si="6"/>
        <v>#VALUE!</v>
      </c>
      <c r="V9" t="e">
        <f t="shared" si="6"/>
        <v>#VALUE!</v>
      </c>
      <c r="W9" t="e">
        <f t="shared" si="6"/>
        <v>#VALUE!</v>
      </c>
      <c r="X9" t="e">
        <f t="shared" si="6"/>
        <v>#VALUE!</v>
      </c>
      <c r="Y9" t="e">
        <f t="shared" si="6"/>
        <v>#VALUE!</v>
      </c>
      <c r="Z9" t="e">
        <f t="shared" si="6"/>
        <v>#VALUE!</v>
      </c>
      <c r="AA9" t="e">
        <f t="shared" si="6"/>
        <v>#VALUE!</v>
      </c>
      <c r="AB9" t="e">
        <f t="shared" si="6"/>
        <v>#VALUE!</v>
      </c>
      <c r="AC9" t="e">
        <f t="shared" si="7"/>
        <v>#VALUE!</v>
      </c>
      <c r="AD9" t="e">
        <f t="shared" si="7"/>
        <v>#VALUE!</v>
      </c>
      <c r="AE9" t="e">
        <f t="shared" si="7"/>
        <v>#VALUE!</v>
      </c>
      <c r="AF9" t="e">
        <f t="shared" si="7"/>
        <v>#VALUE!</v>
      </c>
      <c r="AG9" t="e">
        <f t="shared" si="7"/>
        <v>#VALUE!</v>
      </c>
      <c r="AH9" t="e">
        <f t="shared" si="7"/>
        <v>#VALUE!</v>
      </c>
      <c r="AI9" t="e">
        <f t="shared" si="7"/>
        <v>#VALUE!</v>
      </c>
      <c r="AJ9" t="e">
        <f t="shared" si="7"/>
        <v>#VALUE!</v>
      </c>
      <c r="AK9" t="e">
        <f t="shared" si="7"/>
        <v>#VALUE!</v>
      </c>
      <c r="AL9" t="e">
        <f t="shared" si="7"/>
        <v>#VALUE!</v>
      </c>
    </row>
    <row r="10" spans="2:38" x14ac:dyDescent="0.35">
      <c r="B10" s="41"/>
      <c r="D10" t="e">
        <f t="shared" si="1"/>
        <v>#VALUE!</v>
      </c>
      <c r="E10" s="25" t="e">
        <f t="shared" si="2"/>
        <v>#VALUE!</v>
      </c>
      <c r="G10" s="25" t="e">
        <f t="shared" si="3"/>
        <v>#VALUE!</v>
      </c>
      <c r="H10" t="e">
        <f t="shared" si="4"/>
        <v>#VALUE!</v>
      </c>
      <c r="I10" t="e">
        <f t="shared" si="5"/>
        <v>#VALUE!</v>
      </c>
      <c r="J10" t="e">
        <f t="shared" si="5"/>
        <v>#VALUE!</v>
      </c>
      <c r="K10" t="e">
        <f t="shared" si="5"/>
        <v>#VALUE!</v>
      </c>
      <c r="L10" t="e">
        <f t="shared" si="5"/>
        <v>#VALUE!</v>
      </c>
      <c r="M10" t="e">
        <f t="shared" si="5"/>
        <v>#VALUE!</v>
      </c>
      <c r="N10" t="e">
        <f t="shared" si="5"/>
        <v>#VALUE!</v>
      </c>
      <c r="O10" t="e">
        <f t="shared" si="5"/>
        <v>#VALUE!</v>
      </c>
      <c r="P10" t="e">
        <f t="shared" si="5"/>
        <v>#VALUE!</v>
      </c>
      <c r="Q10" t="e">
        <f t="shared" si="5"/>
        <v>#VALUE!</v>
      </c>
      <c r="R10" t="e">
        <f t="shared" si="5"/>
        <v>#VALUE!</v>
      </c>
      <c r="S10" t="e">
        <f t="shared" si="6"/>
        <v>#VALUE!</v>
      </c>
      <c r="T10" t="e">
        <f t="shared" si="6"/>
        <v>#VALUE!</v>
      </c>
      <c r="U10" t="e">
        <f t="shared" si="6"/>
        <v>#VALUE!</v>
      </c>
      <c r="V10" t="e">
        <f t="shared" si="6"/>
        <v>#VALUE!</v>
      </c>
      <c r="W10" t="e">
        <f t="shared" si="6"/>
        <v>#VALUE!</v>
      </c>
      <c r="X10" t="e">
        <f t="shared" si="6"/>
        <v>#VALUE!</v>
      </c>
      <c r="Y10" t="e">
        <f t="shared" si="6"/>
        <v>#VALUE!</v>
      </c>
      <c r="Z10" t="e">
        <f t="shared" si="6"/>
        <v>#VALUE!</v>
      </c>
      <c r="AA10" t="e">
        <f t="shared" si="6"/>
        <v>#VALUE!</v>
      </c>
      <c r="AB10" t="e">
        <f t="shared" si="6"/>
        <v>#VALUE!</v>
      </c>
      <c r="AC10" t="e">
        <f t="shared" si="7"/>
        <v>#VALUE!</v>
      </c>
      <c r="AD10" t="e">
        <f t="shared" si="7"/>
        <v>#VALUE!</v>
      </c>
      <c r="AE10" t="e">
        <f t="shared" si="7"/>
        <v>#VALUE!</v>
      </c>
      <c r="AF10" t="e">
        <f t="shared" si="7"/>
        <v>#VALUE!</v>
      </c>
      <c r="AG10" t="e">
        <f t="shared" si="7"/>
        <v>#VALUE!</v>
      </c>
      <c r="AH10" t="e">
        <f t="shared" si="7"/>
        <v>#VALUE!</v>
      </c>
      <c r="AI10" t="e">
        <f t="shared" si="7"/>
        <v>#VALUE!</v>
      </c>
      <c r="AJ10" t="e">
        <f t="shared" si="7"/>
        <v>#VALUE!</v>
      </c>
      <c r="AK10" t="e">
        <f t="shared" si="7"/>
        <v>#VALUE!</v>
      </c>
      <c r="AL10" t="e">
        <f t="shared" si="7"/>
        <v>#VALUE!</v>
      </c>
    </row>
    <row r="11" spans="2:38" x14ac:dyDescent="0.35">
      <c r="B11" s="41"/>
      <c r="D11" t="e">
        <f t="shared" si="1"/>
        <v>#VALUE!</v>
      </c>
      <c r="E11" s="25" t="e">
        <f t="shared" si="2"/>
        <v>#VALUE!</v>
      </c>
      <c r="G11" s="25" t="e">
        <f t="shared" si="3"/>
        <v>#VALUE!</v>
      </c>
      <c r="H11" t="e">
        <f t="shared" si="4"/>
        <v>#VALUE!</v>
      </c>
      <c r="I11" t="e">
        <f t="shared" si="5"/>
        <v>#VALUE!</v>
      </c>
      <c r="J11" t="e">
        <f t="shared" si="5"/>
        <v>#VALUE!</v>
      </c>
      <c r="K11" t="e">
        <f t="shared" si="5"/>
        <v>#VALUE!</v>
      </c>
      <c r="L11" t="e">
        <f t="shared" si="5"/>
        <v>#VALUE!</v>
      </c>
      <c r="M11" t="e">
        <f t="shared" si="5"/>
        <v>#VALUE!</v>
      </c>
      <c r="N11" t="e">
        <f t="shared" si="5"/>
        <v>#VALUE!</v>
      </c>
      <c r="O11" t="e">
        <f t="shared" si="5"/>
        <v>#VALUE!</v>
      </c>
      <c r="P11" t="e">
        <f t="shared" si="5"/>
        <v>#VALUE!</v>
      </c>
      <c r="Q11" t="e">
        <f t="shared" si="5"/>
        <v>#VALUE!</v>
      </c>
      <c r="R11" t="e">
        <f t="shared" si="5"/>
        <v>#VALUE!</v>
      </c>
      <c r="S11" t="e">
        <f t="shared" si="6"/>
        <v>#VALUE!</v>
      </c>
      <c r="T11" t="e">
        <f t="shared" si="6"/>
        <v>#VALUE!</v>
      </c>
      <c r="U11" t="e">
        <f t="shared" si="6"/>
        <v>#VALUE!</v>
      </c>
      <c r="V11" t="e">
        <f t="shared" si="6"/>
        <v>#VALUE!</v>
      </c>
      <c r="W11" t="e">
        <f t="shared" si="6"/>
        <v>#VALUE!</v>
      </c>
      <c r="X11" t="e">
        <f t="shared" si="6"/>
        <v>#VALUE!</v>
      </c>
      <c r="Y11" t="e">
        <f t="shared" si="6"/>
        <v>#VALUE!</v>
      </c>
      <c r="Z11" t="e">
        <f t="shared" si="6"/>
        <v>#VALUE!</v>
      </c>
      <c r="AA11" t="e">
        <f t="shared" si="6"/>
        <v>#VALUE!</v>
      </c>
      <c r="AB11" t="e">
        <f t="shared" si="6"/>
        <v>#VALUE!</v>
      </c>
      <c r="AC11" t="e">
        <f t="shared" si="7"/>
        <v>#VALUE!</v>
      </c>
      <c r="AD11" t="e">
        <f t="shared" si="7"/>
        <v>#VALUE!</v>
      </c>
      <c r="AE11" t="e">
        <f t="shared" si="7"/>
        <v>#VALUE!</v>
      </c>
      <c r="AF11" t="e">
        <f t="shared" si="7"/>
        <v>#VALUE!</v>
      </c>
      <c r="AG11" t="e">
        <f t="shared" si="7"/>
        <v>#VALUE!</v>
      </c>
      <c r="AH11" t="e">
        <f t="shared" si="7"/>
        <v>#VALUE!</v>
      </c>
      <c r="AI11" t="e">
        <f t="shared" si="7"/>
        <v>#VALUE!</v>
      </c>
      <c r="AJ11" t="e">
        <f t="shared" si="7"/>
        <v>#VALUE!</v>
      </c>
      <c r="AK11" t="e">
        <f t="shared" si="7"/>
        <v>#VALUE!</v>
      </c>
      <c r="AL11" t="e">
        <f t="shared" si="7"/>
        <v>#VALUE!</v>
      </c>
    </row>
    <row r="12" spans="2:38" x14ac:dyDescent="0.35">
      <c r="B12" s="41"/>
      <c r="D12" t="e">
        <f t="shared" si="1"/>
        <v>#VALUE!</v>
      </c>
      <c r="E12" s="25" t="e">
        <f t="shared" si="2"/>
        <v>#VALUE!</v>
      </c>
      <c r="G12" s="25" t="e">
        <f t="shared" si="3"/>
        <v>#VALUE!</v>
      </c>
      <c r="H12" t="e">
        <f t="shared" si="4"/>
        <v>#VALUE!</v>
      </c>
      <c r="I12" t="e">
        <f t="shared" ref="I12:R23" si="8">TRIM(MID($H12,I$1,1))</f>
        <v>#VALUE!</v>
      </c>
      <c r="J12" t="e">
        <f t="shared" si="8"/>
        <v>#VALUE!</v>
      </c>
      <c r="K12" t="e">
        <f t="shared" si="8"/>
        <v>#VALUE!</v>
      </c>
      <c r="L12" t="e">
        <f t="shared" si="8"/>
        <v>#VALUE!</v>
      </c>
      <c r="M12" t="e">
        <f t="shared" si="8"/>
        <v>#VALUE!</v>
      </c>
      <c r="N12" t="e">
        <f t="shared" si="8"/>
        <v>#VALUE!</v>
      </c>
      <c r="O12" t="e">
        <f t="shared" si="8"/>
        <v>#VALUE!</v>
      </c>
      <c r="P12" t="e">
        <f t="shared" si="8"/>
        <v>#VALUE!</v>
      </c>
      <c r="Q12" t="e">
        <f t="shared" si="8"/>
        <v>#VALUE!</v>
      </c>
      <c r="R12" t="e">
        <f t="shared" si="8"/>
        <v>#VALUE!</v>
      </c>
      <c r="S12" t="e">
        <f t="shared" ref="S12:AB23" si="9">TRIM(MID($H12,S$1,1))</f>
        <v>#VALUE!</v>
      </c>
      <c r="T12" t="e">
        <f t="shared" si="9"/>
        <v>#VALUE!</v>
      </c>
      <c r="U12" t="e">
        <f t="shared" si="9"/>
        <v>#VALUE!</v>
      </c>
      <c r="V12" t="e">
        <f t="shared" si="9"/>
        <v>#VALUE!</v>
      </c>
      <c r="W12" t="e">
        <f t="shared" si="9"/>
        <v>#VALUE!</v>
      </c>
      <c r="X12" t="e">
        <f t="shared" si="9"/>
        <v>#VALUE!</v>
      </c>
      <c r="Y12" t="e">
        <f t="shared" si="9"/>
        <v>#VALUE!</v>
      </c>
      <c r="Z12" t="e">
        <f t="shared" si="9"/>
        <v>#VALUE!</v>
      </c>
      <c r="AA12" t="e">
        <f t="shared" si="9"/>
        <v>#VALUE!</v>
      </c>
      <c r="AB12" t="e">
        <f t="shared" si="9"/>
        <v>#VALUE!</v>
      </c>
      <c r="AC12" t="e">
        <f t="shared" ref="AC12:AL23" si="10">TRIM(MID($H12,AC$1,1))</f>
        <v>#VALUE!</v>
      </c>
      <c r="AD12" t="e">
        <f t="shared" si="10"/>
        <v>#VALUE!</v>
      </c>
      <c r="AE12" t="e">
        <f t="shared" si="10"/>
        <v>#VALUE!</v>
      </c>
      <c r="AF12" t="e">
        <f t="shared" si="10"/>
        <v>#VALUE!</v>
      </c>
      <c r="AG12" t="e">
        <f t="shared" si="10"/>
        <v>#VALUE!</v>
      </c>
      <c r="AH12" t="e">
        <f t="shared" si="10"/>
        <v>#VALUE!</v>
      </c>
      <c r="AI12" t="e">
        <f t="shared" si="10"/>
        <v>#VALUE!</v>
      </c>
      <c r="AJ12" t="e">
        <f t="shared" si="10"/>
        <v>#VALUE!</v>
      </c>
      <c r="AK12" t="e">
        <f t="shared" si="10"/>
        <v>#VALUE!</v>
      </c>
      <c r="AL12" t="e">
        <f t="shared" si="10"/>
        <v>#VALUE!</v>
      </c>
    </row>
    <row r="13" spans="2:38" x14ac:dyDescent="0.35">
      <c r="B13" s="41"/>
      <c r="D13" t="e">
        <f t="shared" si="1"/>
        <v>#VALUE!</v>
      </c>
      <c r="E13" s="25" t="e">
        <f t="shared" si="2"/>
        <v>#VALUE!</v>
      </c>
      <c r="G13" s="25" t="e">
        <f t="shared" si="3"/>
        <v>#VALUE!</v>
      </c>
      <c r="H13" t="e">
        <f t="shared" si="4"/>
        <v>#VALUE!</v>
      </c>
      <c r="I13" t="e">
        <f t="shared" si="8"/>
        <v>#VALUE!</v>
      </c>
      <c r="J13" t="e">
        <f t="shared" si="8"/>
        <v>#VALUE!</v>
      </c>
      <c r="K13" t="e">
        <f t="shared" si="8"/>
        <v>#VALUE!</v>
      </c>
      <c r="L13" t="e">
        <f t="shared" si="8"/>
        <v>#VALUE!</v>
      </c>
      <c r="M13" t="e">
        <f t="shared" si="8"/>
        <v>#VALUE!</v>
      </c>
      <c r="N13" t="e">
        <f t="shared" si="8"/>
        <v>#VALUE!</v>
      </c>
      <c r="O13" t="e">
        <f t="shared" si="8"/>
        <v>#VALUE!</v>
      </c>
      <c r="P13" t="e">
        <f t="shared" si="8"/>
        <v>#VALUE!</v>
      </c>
      <c r="Q13" t="e">
        <f t="shared" si="8"/>
        <v>#VALUE!</v>
      </c>
      <c r="R13" t="e">
        <f t="shared" si="8"/>
        <v>#VALUE!</v>
      </c>
      <c r="S13" t="e">
        <f t="shared" si="9"/>
        <v>#VALUE!</v>
      </c>
      <c r="T13" t="e">
        <f t="shared" si="9"/>
        <v>#VALUE!</v>
      </c>
      <c r="U13" t="e">
        <f t="shared" si="9"/>
        <v>#VALUE!</v>
      </c>
      <c r="V13" t="e">
        <f t="shared" si="9"/>
        <v>#VALUE!</v>
      </c>
      <c r="W13" t="e">
        <f t="shared" si="9"/>
        <v>#VALUE!</v>
      </c>
      <c r="X13" t="e">
        <f t="shared" si="9"/>
        <v>#VALUE!</v>
      </c>
      <c r="Y13" t="e">
        <f t="shared" si="9"/>
        <v>#VALUE!</v>
      </c>
      <c r="Z13" t="e">
        <f t="shared" si="9"/>
        <v>#VALUE!</v>
      </c>
      <c r="AA13" t="e">
        <f t="shared" si="9"/>
        <v>#VALUE!</v>
      </c>
      <c r="AB13" t="e">
        <f t="shared" si="9"/>
        <v>#VALUE!</v>
      </c>
      <c r="AC13" t="e">
        <f t="shared" si="10"/>
        <v>#VALUE!</v>
      </c>
      <c r="AD13" t="e">
        <f t="shared" si="10"/>
        <v>#VALUE!</v>
      </c>
      <c r="AE13" t="e">
        <f t="shared" si="10"/>
        <v>#VALUE!</v>
      </c>
      <c r="AF13" t="e">
        <f t="shared" si="10"/>
        <v>#VALUE!</v>
      </c>
      <c r="AG13" t="e">
        <f t="shared" si="10"/>
        <v>#VALUE!</v>
      </c>
      <c r="AH13" t="e">
        <f t="shared" si="10"/>
        <v>#VALUE!</v>
      </c>
      <c r="AI13" t="e">
        <f t="shared" si="10"/>
        <v>#VALUE!</v>
      </c>
      <c r="AJ13" t="e">
        <f t="shared" si="10"/>
        <v>#VALUE!</v>
      </c>
      <c r="AK13" t="e">
        <f t="shared" si="10"/>
        <v>#VALUE!</v>
      </c>
      <c r="AL13" t="e">
        <f t="shared" si="10"/>
        <v>#VALUE!</v>
      </c>
    </row>
    <row r="14" spans="2:38" x14ac:dyDescent="0.35">
      <c r="B14" s="41"/>
      <c r="D14" t="e">
        <f t="shared" si="1"/>
        <v>#VALUE!</v>
      </c>
      <c r="E14" s="25" t="e">
        <f t="shared" si="2"/>
        <v>#VALUE!</v>
      </c>
      <c r="G14" s="25" t="e">
        <f t="shared" si="3"/>
        <v>#VALUE!</v>
      </c>
      <c r="H14" t="e">
        <f t="shared" si="4"/>
        <v>#VALUE!</v>
      </c>
      <c r="I14" t="e">
        <f t="shared" si="8"/>
        <v>#VALUE!</v>
      </c>
      <c r="J14" t="e">
        <f t="shared" si="8"/>
        <v>#VALUE!</v>
      </c>
      <c r="K14" t="e">
        <f t="shared" si="8"/>
        <v>#VALUE!</v>
      </c>
      <c r="L14" t="e">
        <f t="shared" si="8"/>
        <v>#VALUE!</v>
      </c>
      <c r="M14" t="e">
        <f t="shared" si="8"/>
        <v>#VALUE!</v>
      </c>
      <c r="N14" t="e">
        <f t="shared" si="8"/>
        <v>#VALUE!</v>
      </c>
      <c r="O14" t="e">
        <f t="shared" si="8"/>
        <v>#VALUE!</v>
      </c>
      <c r="P14" t="e">
        <f t="shared" si="8"/>
        <v>#VALUE!</v>
      </c>
      <c r="Q14" t="e">
        <f t="shared" si="8"/>
        <v>#VALUE!</v>
      </c>
      <c r="R14" t="e">
        <f t="shared" si="8"/>
        <v>#VALUE!</v>
      </c>
      <c r="S14" t="e">
        <f t="shared" si="9"/>
        <v>#VALUE!</v>
      </c>
      <c r="T14" t="e">
        <f t="shared" si="9"/>
        <v>#VALUE!</v>
      </c>
      <c r="U14" t="e">
        <f t="shared" si="9"/>
        <v>#VALUE!</v>
      </c>
      <c r="V14" t="e">
        <f t="shared" si="9"/>
        <v>#VALUE!</v>
      </c>
      <c r="W14" t="e">
        <f t="shared" si="9"/>
        <v>#VALUE!</v>
      </c>
      <c r="X14" t="e">
        <f t="shared" si="9"/>
        <v>#VALUE!</v>
      </c>
      <c r="Y14" t="e">
        <f t="shared" si="9"/>
        <v>#VALUE!</v>
      </c>
      <c r="Z14" t="e">
        <f t="shared" si="9"/>
        <v>#VALUE!</v>
      </c>
      <c r="AA14" t="e">
        <f t="shared" si="9"/>
        <v>#VALUE!</v>
      </c>
      <c r="AB14" t="e">
        <f t="shared" si="9"/>
        <v>#VALUE!</v>
      </c>
      <c r="AC14" t="e">
        <f t="shared" si="10"/>
        <v>#VALUE!</v>
      </c>
      <c r="AD14" t="e">
        <f t="shared" si="10"/>
        <v>#VALUE!</v>
      </c>
      <c r="AE14" t="e">
        <f t="shared" si="10"/>
        <v>#VALUE!</v>
      </c>
      <c r="AF14" t="e">
        <f t="shared" si="10"/>
        <v>#VALUE!</v>
      </c>
      <c r="AG14" t="e">
        <f t="shared" si="10"/>
        <v>#VALUE!</v>
      </c>
      <c r="AH14" t="e">
        <f t="shared" si="10"/>
        <v>#VALUE!</v>
      </c>
      <c r="AI14" t="e">
        <f t="shared" si="10"/>
        <v>#VALUE!</v>
      </c>
      <c r="AJ14" t="e">
        <f t="shared" si="10"/>
        <v>#VALUE!</v>
      </c>
      <c r="AK14" t="e">
        <f t="shared" si="10"/>
        <v>#VALUE!</v>
      </c>
      <c r="AL14" t="e">
        <f t="shared" si="10"/>
        <v>#VALUE!</v>
      </c>
    </row>
    <row r="15" spans="2:38" x14ac:dyDescent="0.35">
      <c r="B15" s="41"/>
      <c r="D15" t="e">
        <f t="shared" si="1"/>
        <v>#VALUE!</v>
      </c>
      <c r="E15" s="25" t="e">
        <f t="shared" si="2"/>
        <v>#VALUE!</v>
      </c>
      <c r="G15" s="25" t="e">
        <f t="shared" si="3"/>
        <v>#VALUE!</v>
      </c>
      <c r="H15" t="e">
        <f t="shared" si="4"/>
        <v>#VALUE!</v>
      </c>
      <c r="I15" t="e">
        <f t="shared" si="8"/>
        <v>#VALUE!</v>
      </c>
      <c r="J15" t="e">
        <f t="shared" si="8"/>
        <v>#VALUE!</v>
      </c>
      <c r="K15" t="e">
        <f t="shared" si="8"/>
        <v>#VALUE!</v>
      </c>
      <c r="L15" t="e">
        <f t="shared" si="8"/>
        <v>#VALUE!</v>
      </c>
      <c r="M15" t="e">
        <f t="shared" si="8"/>
        <v>#VALUE!</v>
      </c>
      <c r="N15" t="e">
        <f t="shared" si="8"/>
        <v>#VALUE!</v>
      </c>
      <c r="O15" t="e">
        <f t="shared" si="8"/>
        <v>#VALUE!</v>
      </c>
      <c r="P15" t="e">
        <f t="shared" si="8"/>
        <v>#VALUE!</v>
      </c>
      <c r="Q15" t="e">
        <f t="shared" si="8"/>
        <v>#VALUE!</v>
      </c>
      <c r="R15" t="e">
        <f t="shared" si="8"/>
        <v>#VALUE!</v>
      </c>
      <c r="S15" t="e">
        <f t="shared" si="9"/>
        <v>#VALUE!</v>
      </c>
      <c r="T15" t="e">
        <f t="shared" si="9"/>
        <v>#VALUE!</v>
      </c>
      <c r="U15" t="e">
        <f t="shared" si="9"/>
        <v>#VALUE!</v>
      </c>
      <c r="V15" t="e">
        <f t="shared" si="9"/>
        <v>#VALUE!</v>
      </c>
      <c r="W15" t="e">
        <f t="shared" si="9"/>
        <v>#VALUE!</v>
      </c>
      <c r="X15" t="e">
        <f t="shared" si="9"/>
        <v>#VALUE!</v>
      </c>
      <c r="Y15" t="e">
        <f t="shared" si="9"/>
        <v>#VALUE!</v>
      </c>
      <c r="Z15" t="e">
        <f t="shared" si="9"/>
        <v>#VALUE!</v>
      </c>
      <c r="AA15" t="e">
        <f t="shared" si="9"/>
        <v>#VALUE!</v>
      </c>
      <c r="AB15" t="e">
        <f t="shared" si="9"/>
        <v>#VALUE!</v>
      </c>
      <c r="AC15" t="e">
        <f t="shared" si="10"/>
        <v>#VALUE!</v>
      </c>
      <c r="AD15" t="e">
        <f t="shared" si="10"/>
        <v>#VALUE!</v>
      </c>
      <c r="AE15" t="e">
        <f t="shared" si="10"/>
        <v>#VALUE!</v>
      </c>
      <c r="AF15" t="e">
        <f t="shared" si="10"/>
        <v>#VALUE!</v>
      </c>
      <c r="AG15" t="e">
        <f t="shared" si="10"/>
        <v>#VALUE!</v>
      </c>
      <c r="AH15" t="e">
        <f t="shared" si="10"/>
        <v>#VALUE!</v>
      </c>
      <c r="AI15" t="e">
        <f t="shared" si="10"/>
        <v>#VALUE!</v>
      </c>
      <c r="AJ15" t="e">
        <f t="shared" si="10"/>
        <v>#VALUE!</v>
      </c>
      <c r="AK15" t="e">
        <f t="shared" si="10"/>
        <v>#VALUE!</v>
      </c>
      <c r="AL15" t="e">
        <f t="shared" si="10"/>
        <v>#VALUE!</v>
      </c>
    </row>
    <row r="16" spans="2:38" x14ac:dyDescent="0.35">
      <c r="B16" s="41"/>
      <c r="D16" t="e">
        <f t="shared" si="1"/>
        <v>#VALUE!</v>
      </c>
      <c r="E16" s="25" t="e">
        <f t="shared" si="2"/>
        <v>#VALUE!</v>
      </c>
      <c r="G16" s="25" t="e">
        <f t="shared" si="3"/>
        <v>#VALUE!</v>
      </c>
      <c r="H16" t="e">
        <f t="shared" si="4"/>
        <v>#VALUE!</v>
      </c>
      <c r="I16" t="e">
        <f t="shared" si="8"/>
        <v>#VALUE!</v>
      </c>
      <c r="J16" t="e">
        <f t="shared" si="8"/>
        <v>#VALUE!</v>
      </c>
      <c r="K16" t="e">
        <f t="shared" si="8"/>
        <v>#VALUE!</v>
      </c>
      <c r="L16" t="e">
        <f t="shared" si="8"/>
        <v>#VALUE!</v>
      </c>
      <c r="M16" t="e">
        <f t="shared" si="8"/>
        <v>#VALUE!</v>
      </c>
      <c r="N16" t="e">
        <f t="shared" si="8"/>
        <v>#VALUE!</v>
      </c>
      <c r="O16" t="e">
        <f t="shared" si="8"/>
        <v>#VALUE!</v>
      </c>
      <c r="P16" t="e">
        <f t="shared" si="8"/>
        <v>#VALUE!</v>
      </c>
      <c r="Q16" t="e">
        <f t="shared" si="8"/>
        <v>#VALUE!</v>
      </c>
      <c r="R16" t="e">
        <f t="shared" si="8"/>
        <v>#VALUE!</v>
      </c>
      <c r="S16" t="e">
        <f t="shared" si="9"/>
        <v>#VALUE!</v>
      </c>
      <c r="T16" t="e">
        <f t="shared" si="9"/>
        <v>#VALUE!</v>
      </c>
      <c r="U16" t="e">
        <f t="shared" si="9"/>
        <v>#VALUE!</v>
      </c>
      <c r="V16" t="e">
        <f t="shared" si="9"/>
        <v>#VALUE!</v>
      </c>
      <c r="W16" t="e">
        <f t="shared" si="9"/>
        <v>#VALUE!</v>
      </c>
      <c r="X16" t="e">
        <f t="shared" si="9"/>
        <v>#VALUE!</v>
      </c>
      <c r="Y16" t="e">
        <f t="shared" si="9"/>
        <v>#VALUE!</v>
      </c>
      <c r="Z16" t="e">
        <f t="shared" si="9"/>
        <v>#VALUE!</v>
      </c>
      <c r="AA16" t="e">
        <f t="shared" si="9"/>
        <v>#VALUE!</v>
      </c>
      <c r="AB16" t="e">
        <f t="shared" si="9"/>
        <v>#VALUE!</v>
      </c>
      <c r="AC16" t="e">
        <f t="shared" si="10"/>
        <v>#VALUE!</v>
      </c>
      <c r="AD16" t="e">
        <f t="shared" si="10"/>
        <v>#VALUE!</v>
      </c>
      <c r="AE16" t="e">
        <f t="shared" si="10"/>
        <v>#VALUE!</v>
      </c>
      <c r="AF16" t="e">
        <f t="shared" si="10"/>
        <v>#VALUE!</v>
      </c>
      <c r="AG16" t="e">
        <f t="shared" si="10"/>
        <v>#VALUE!</v>
      </c>
      <c r="AH16" t="e">
        <f t="shared" si="10"/>
        <v>#VALUE!</v>
      </c>
      <c r="AI16" t="e">
        <f t="shared" si="10"/>
        <v>#VALUE!</v>
      </c>
      <c r="AJ16" t="e">
        <f t="shared" si="10"/>
        <v>#VALUE!</v>
      </c>
      <c r="AK16" t="e">
        <f t="shared" si="10"/>
        <v>#VALUE!</v>
      </c>
      <c r="AL16" t="e">
        <f t="shared" si="10"/>
        <v>#VALUE!</v>
      </c>
    </row>
    <row r="17" spans="2:38" x14ac:dyDescent="0.35">
      <c r="B17" s="41"/>
      <c r="D17" t="e">
        <f t="shared" si="1"/>
        <v>#VALUE!</v>
      </c>
      <c r="E17" s="25" t="e">
        <f t="shared" si="2"/>
        <v>#VALUE!</v>
      </c>
      <c r="G17" s="25" t="e">
        <f t="shared" si="3"/>
        <v>#VALUE!</v>
      </c>
      <c r="H17" t="e">
        <f t="shared" si="4"/>
        <v>#VALUE!</v>
      </c>
      <c r="I17" t="e">
        <f t="shared" si="8"/>
        <v>#VALUE!</v>
      </c>
      <c r="J17" t="e">
        <f t="shared" si="8"/>
        <v>#VALUE!</v>
      </c>
      <c r="K17" t="e">
        <f t="shared" si="8"/>
        <v>#VALUE!</v>
      </c>
      <c r="L17" t="e">
        <f t="shared" si="8"/>
        <v>#VALUE!</v>
      </c>
      <c r="M17" t="e">
        <f t="shared" si="8"/>
        <v>#VALUE!</v>
      </c>
      <c r="N17" t="e">
        <f t="shared" si="8"/>
        <v>#VALUE!</v>
      </c>
      <c r="O17" t="e">
        <f t="shared" si="8"/>
        <v>#VALUE!</v>
      </c>
      <c r="P17" t="e">
        <f t="shared" si="8"/>
        <v>#VALUE!</v>
      </c>
      <c r="Q17" t="e">
        <f t="shared" si="8"/>
        <v>#VALUE!</v>
      </c>
      <c r="R17" t="e">
        <f t="shared" si="8"/>
        <v>#VALUE!</v>
      </c>
      <c r="S17" t="e">
        <f t="shared" si="9"/>
        <v>#VALUE!</v>
      </c>
      <c r="T17" t="e">
        <f t="shared" si="9"/>
        <v>#VALUE!</v>
      </c>
      <c r="U17" t="e">
        <f t="shared" si="9"/>
        <v>#VALUE!</v>
      </c>
      <c r="V17" t="e">
        <f t="shared" si="9"/>
        <v>#VALUE!</v>
      </c>
      <c r="W17" t="e">
        <f t="shared" si="9"/>
        <v>#VALUE!</v>
      </c>
      <c r="X17" t="e">
        <f t="shared" si="9"/>
        <v>#VALUE!</v>
      </c>
      <c r="Y17" t="e">
        <f t="shared" si="9"/>
        <v>#VALUE!</v>
      </c>
      <c r="Z17" t="e">
        <f t="shared" si="9"/>
        <v>#VALUE!</v>
      </c>
      <c r="AA17" t="e">
        <f t="shared" si="9"/>
        <v>#VALUE!</v>
      </c>
      <c r="AB17" t="e">
        <f t="shared" si="9"/>
        <v>#VALUE!</v>
      </c>
      <c r="AC17" t="e">
        <f t="shared" si="10"/>
        <v>#VALUE!</v>
      </c>
      <c r="AD17" t="e">
        <f t="shared" si="10"/>
        <v>#VALUE!</v>
      </c>
      <c r="AE17" t="e">
        <f t="shared" si="10"/>
        <v>#VALUE!</v>
      </c>
      <c r="AF17" t="e">
        <f t="shared" si="10"/>
        <v>#VALUE!</v>
      </c>
      <c r="AG17" t="e">
        <f t="shared" si="10"/>
        <v>#VALUE!</v>
      </c>
      <c r="AH17" t="e">
        <f t="shared" si="10"/>
        <v>#VALUE!</v>
      </c>
      <c r="AI17" t="e">
        <f t="shared" si="10"/>
        <v>#VALUE!</v>
      </c>
      <c r="AJ17" t="e">
        <f t="shared" si="10"/>
        <v>#VALUE!</v>
      </c>
      <c r="AK17" t="e">
        <f t="shared" si="10"/>
        <v>#VALUE!</v>
      </c>
      <c r="AL17" t="e">
        <f t="shared" si="10"/>
        <v>#VALUE!</v>
      </c>
    </row>
    <row r="18" spans="2:38" x14ac:dyDescent="0.35">
      <c r="B18" s="41"/>
      <c r="D18" t="e">
        <f t="shared" si="1"/>
        <v>#VALUE!</v>
      </c>
      <c r="E18" s="25" t="e">
        <f t="shared" si="2"/>
        <v>#VALUE!</v>
      </c>
      <c r="G18" s="25" t="e">
        <f t="shared" si="3"/>
        <v>#VALUE!</v>
      </c>
      <c r="H18" t="e">
        <f t="shared" si="4"/>
        <v>#VALUE!</v>
      </c>
      <c r="I18" t="e">
        <f t="shared" si="8"/>
        <v>#VALUE!</v>
      </c>
      <c r="J18" t="e">
        <f t="shared" si="8"/>
        <v>#VALUE!</v>
      </c>
      <c r="K18" t="e">
        <f t="shared" si="8"/>
        <v>#VALUE!</v>
      </c>
      <c r="L18" t="e">
        <f t="shared" si="8"/>
        <v>#VALUE!</v>
      </c>
      <c r="M18" t="e">
        <f t="shared" si="8"/>
        <v>#VALUE!</v>
      </c>
      <c r="N18" t="e">
        <f t="shared" si="8"/>
        <v>#VALUE!</v>
      </c>
      <c r="O18" t="e">
        <f t="shared" si="8"/>
        <v>#VALUE!</v>
      </c>
      <c r="P18" t="e">
        <f t="shared" si="8"/>
        <v>#VALUE!</v>
      </c>
      <c r="Q18" t="e">
        <f t="shared" si="8"/>
        <v>#VALUE!</v>
      </c>
      <c r="R18" t="e">
        <f t="shared" si="8"/>
        <v>#VALUE!</v>
      </c>
      <c r="S18" t="e">
        <f t="shared" si="9"/>
        <v>#VALUE!</v>
      </c>
      <c r="T18" t="e">
        <f t="shared" si="9"/>
        <v>#VALUE!</v>
      </c>
      <c r="U18" t="e">
        <f t="shared" si="9"/>
        <v>#VALUE!</v>
      </c>
      <c r="V18" t="e">
        <f t="shared" si="9"/>
        <v>#VALUE!</v>
      </c>
      <c r="W18" t="e">
        <f t="shared" si="9"/>
        <v>#VALUE!</v>
      </c>
      <c r="X18" t="e">
        <f t="shared" si="9"/>
        <v>#VALUE!</v>
      </c>
      <c r="Y18" t="e">
        <f t="shared" si="9"/>
        <v>#VALUE!</v>
      </c>
      <c r="Z18" t="e">
        <f t="shared" si="9"/>
        <v>#VALUE!</v>
      </c>
      <c r="AA18" t="e">
        <f t="shared" si="9"/>
        <v>#VALUE!</v>
      </c>
      <c r="AB18" t="e">
        <f t="shared" si="9"/>
        <v>#VALUE!</v>
      </c>
      <c r="AC18" t="e">
        <f t="shared" si="10"/>
        <v>#VALUE!</v>
      </c>
      <c r="AD18" t="e">
        <f t="shared" si="10"/>
        <v>#VALUE!</v>
      </c>
      <c r="AE18" t="e">
        <f t="shared" si="10"/>
        <v>#VALUE!</v>
      </c>
      <c r="AF18" t="e">
        <f t="shared" si="10"/>
        <v>#VALUE!</v>
      </c>
      <c r="AG18" t="e">
        <f t="shared" si="10"/>
        <v>#VALUE!</v>
      </c>
      <c r="AH18" t="e">
        <f t="shared" si="10"/>
        <v>#VALUE!</v>
      </c>
      <c r="AI18" t="e">
        <f t="shared" si="10"/>
        <v>#VALUE!</v>
      </c>
      <c r="AJ18" t="e">
        <f t="shared" si="10"/>
        <v>#VALUE!</v>
      </c>
      <c r="AK18" t="e">
        <f t="shared" si="10"/>
        <v>#VALUE!</v>
      </c>
      <c r="AL18" t="e">
        <f t="shared" si="10"/>
        <v>#VALUE!</v>
      </c>
    </row>
    <row r="19" spans="2:38" x14ac:dyDescent="0.35">
      <c r="B19" s="41"/>
      <c r="D19" t="e">
        <f t="shared" si="1"/>
        <v>#VALUE!</v>
      </c>
      <c r="E19" s="25" t="e">
        <f t="shared" si="2"/>
        <v>#VALUE!</v>
      </c>
      <c r="G19" s="25" t="e">
        <f t="shared" si="3"/>
        <v>#VALUE!</v>
      </c>
      <c r="H19" t="e">
        <f t="shared" si="4"/>
        <v>#VALUE!</v>
      </c>
      <c r="I19" t="e">
        <f t="shared" si="8"/>
        <v>#VALUE!</v>
      </c>
      <c r="J19" t="e">
        <f t="shared" si="8"/>
        <v>#VALUE!</v>
      </c>
      <c r="K19" t="e">
        <f t="shared" si="8"/>
        <v>#VALUE!</v>
      </c>
      <c r="L19" t="e">
        <f t="shared" si="8"/>
        <v>#VALUE!</v>
      </c>
      <c r="M19" t="e">
        <f t="shared" si="8"/>
        <v>#VALUE!</v>
      </c>
      <c r="N19" t="e">
        <f t="shared" si="8"/>
        <v>#VALUE!</v>
      </c>
      <c r="O19" t="e">
        <f t="shared" si="8"/>
        <v>#VALUE!</v>
      </c>
      <c r="P19" t="e">
        <f t="shared" si="8"/>
        <v>#VALUE!</v>
      </c>
      <c r="Q19" t="e">
        <f t="shared" si="8"/>
        <v>#VALUE!</v>
      </c>
      <c r="R19" t="e">
        <f t="shared" si="8"/>
        <v>#VALUE!</v>
      </c>
      <c r="S19" t="e">
        <f t="shared" si="9"/>
        <v>#VALUE!</v>
      </c>
      <c r="T19" t="e">
        <f t="shared" si="9"/>
        <v>#VALUE!</v>
      </c>
      <c r="U19" t="e">
        <f t="shared" si="9"/>
        <v>#VALUE!</v>
      </c>
      <c r="V19" t="e">
        <f t="shared" si="9"/>
        <v>#VALUE!</v>
      </c>
      <c r="W19" t="e">
        <f t="shared" si="9"/>
        <v>#VALUE!</v>
      </c>
      <c r="X19" t="e">
        <f t="shared" si="9"/>
        <v>#VALUE!</v>
      </c>
      <c r="Y19" t="e">
        <f t="shared" si="9"/>
        <v>#VALUE!</v>
      </c>
      <c r="Z19" t="e">
        <f t="shared" si="9"/>
        <v>#VALUE!</v>
      </c>
      <c r="AA19" t="e">
        <f t="shared" si="9"/>
        <v>#VALUE!</v>
      </c>
      <c r="AB19" t="e">
        <f t="shared" si="9"/>
        <v>#VALUE!</v>
      </c>
      <c r="AC19" t="e">
        <f t="shared" si="10"/>
        <v>#VALUE!</v>
      </c>
      <c r="AD19" t="e">
        <f t="shared" si="10"/>
        <v>#VALUE!</v>
      </c>
      <c r="AE19" t="e">
        <f t="shared" si="10"/>
        <v>#VALUE!</v>
      </c>
      <c r="AF19" t="e">
        <f t="shared" si="10"/>
        <v>#VALUE!</v>
      </c>
      <c r="AG19" t="e">
        <f t="shared" si="10"/>
        <v>#VALUE!</v>
      </c>
      <c r="AH19" t="e">
        <f t="shared" si="10"/>
        <v>#VALUE!</v>
      </c>
      <c r="AI19" t="e">
        <f t="shared" si="10"/>
        <v>#VALUE!</v>
      </c>
      <c r="AJ19" t="e">
        <f t="shared" si="10"/>
        <v>#VALUE!</v>
      </c>
      <c r="AK19" t="e">
        <f t="shared" si="10"/>
        <v>#VALUE!</v>
      </c>
      <c r="AL19" t="e">
        <f t="shared" si="10"/>
        <v>#VALUE!</v>
      </c>
    </row>
    <row r="20" spans="2:38" x14ac:dyDescent="0.35">
      <c r="B20" s="41"/>
      <c r="D20" t="e">
        <f t="shared" si="1"/>
        <v>#VALUE!</v>
      </c>
      <c r="E20" s="25" t="e">
        <f t="shared" si="2"/>
        <v>#VALUE!</v>
      </c>
      <c r="G20" s="25" t="e">
        <f t="shared" si="3"/>
        <v>#VALUE!</v>
      </c>
      <c r="H20" t="e">
        <f t="shared" si="4"/>
        <v>#VALUE!</v>
      </c>
      <c r="I20" t="e">
        <f t="shared" si="8"/>
        <v>#VALUE!</v>
      </c>
      <c r="J20" t="e">
        <f t="shared" si="8"/>
        <v>#VALUE!</v>
      </c>
      <c r="K20" t="e">
        <f t="shared" si="8"/>
        <v>#VALUE!</v>
      </c>
      <c r="L20" t="e">
        <f t="shared" si="8"/>
        <v>#VALUE!</v>
      </c>
      <c r="M20" t="e">
        <f t="shared" si="8"/>
        <v>#VALUE!</v>
      </c>
      <c r="N20" t="e">
        <f t="shared" si="8"/>
        <v>#VALUE!</v>
      </c>
      <c r="O20" t="e">
        <f t="shared" si="8"/>
        <v>#VALUE!</v>
      </c>
      <c r="P20" t="e">
        <f t="shared" si="8"/>
        <v>#VALUE!</v>
      </c>
      <c r="Q20" t="e">
        <f t="shared" si="8"/>
        <v>#VALUE!</v>
      </c>
      <c r="R20" t="e">
        <f t="shared" si="8"/>
        <v>#VALUE!</v>
      </c>
      <c r="S20" t="e">
        <f t="shared" si="9"/>
        <v>#VALUE!</v>
      </c>
      <c r="T20" t="e">
        <f t="shared" si="9"/>
        <v>#VALUE!</v>
      </c>
      <c r="U20" t="e">
        <f t="shared" si="9"/>
        <v>#VALUE!</v>
      </c>
      <c r="V20" t="e">
        <f t="shared" si="9"/>
        <v>#VALUE!</v>
      </c>
      <c r="W20" t="e">
        <f t="shared" si="9"/>
        <v>#VALUE!</v>
      </c>
      <c r="X20" t="e">
        <f t="shared" si="9"/>
        <v>#VALUE!</v>
      </c>
      <c r="Y20" t="e">
        <f t="shared" si="9"/>
        <v>#VALUE!</v>
      </c>
      <c r="Z20" t="e">
        <f t="shared" si="9"/>
        <v>#VALUE!</v>
      </c>
      <c r="AA20" t="e">
        <f t="shared" si="9"/>
        <v>#VALUE!</v>
      </c>
      <c r="AB20" t="e">
        <f t="shared" si="9"/>
        <v>#VALUE!</v>
      </c>
      <c r="AC20" t="e">
        <f t="shared" si="10"/>
        <v>#VALUE!</v>
      </c>
      <c r="AD20" t="e">
        <f t="shared" si="10"/>
        <v>#VALUE!</v>
      </c>
      <c r="AE20" t="e">
        <f t="shared" si="10"/>
        <v>#VALUE!</v>
      </c>
      <c r="AF20" t="e">
        <f t="shared" si="10"/>
        <v>#VALUE!</v>
      </c>
      <c r="AG20" t="e">
        <f t="shared" si="10"/>
        <v>#VALUE!</v>
      </c>
      <c r="AH20" t="e">
        <f t="shared" si="10"/>
        <v>#VALUE!</v>
      </c>
      <c r="AI20" t="e">
        <f t="shared" si="10"/>
        <v>#VALUE!</v>
      </c>
      <c r="AJ20" t="e">
        <f t="shared" si="10"/>
        <v>#VALUE!</v>
      </c>
      <c r="AK20" t="e">
        <f t="shared" si="10"/>
        <v>#VALUE!</v>
      </c>
      <c r="AL20" t="e">
        <f t="shared" si="10"/>
        <v>#VALUE!</v>
      </c>
    </row>
    <row r="21" spans="2:38" x14ac:dyDescent="0.35">
      <c r="B21" s="41"/>
      <c r="D21" t="e">
        <f t="shared" si="1"/>
        <v>#VALUE!</v>
      </c>
      <c r="E21" s="25" t="e">
        <f t="shared" si="2"/>
        <v>#VALUE!</v>
      </c>
      <c r="G21" s="25" t="e">
        <f t="shared" si="3"/>
        <v>#VALUE!</v>
      </c>
      <c r="H21" t="e">
        <f t="shared" si="4"/>
        <v>#VALUE!</v>
      </c>
      <c r="I21" t="e">
        <f t="shared" si="8"/>
        <v>#VALUE!</v>
      </c>
      <c r="J21" t="e">
        <f t="shared" si="8"/>
        <v>#VALUE!</v>
      </c>
      <c r="K21" t="e">
        <f t="shared" si="8"/>
        <v>#VALUE!</v>
      </c>
      <c r="L21" t="e">
        <f t="shared" si="8"/>
        <v>#VALUE!</v>
      </c>
      <c r="M21" t="e">
        <f t="shared" si="8"/>
        <v>#VALUE!</v>
      </c>
      <c r="N21" t="e">
        <f t="shared" si="8"/>
        <v>#VALUE!</v>
      </c>
      <c r="O21" t="e">
        <f t="shared" si="8"/>
        <v>#VALUE!</v>
      </c>
      <c r="P21" t="e">
        <f t="shared" si="8"/>
        <v>#VALUE!</v>
      </c>
      <c r="Q21" t="e">
        <f t="shared" si="8"/>
        <v>#VALUE!</v>
      </c>
      <c r="R21" t="e">
        <f t="shared" si="8"/>
        <v>#VALUE!</v>
      </c>
      <c r="S21" t="e">
        <f t="shared" si="9"/>
        <v>#VALUE!</v>
      </c>
      <c r="T21" t="e">
        <f t="shared" si="9"/>
        <v>#VALUE!</v>
      </c>
      <c r="U21" t="e">
        <f t="shared" si="9"/>
        <v>#VALUE!</v>
      </c>
      <c r="V21" t="e">
        <f t="shared" si="9"/>
        <v>#VALUE!</v>
      </c>
      <c r="W21" t="e">
        <f t="shared" si="9"/>
        <v>#VALUE!</v>
      </c>
      <c r="X21" t="e">
        <f t="shared" si="9"/>
        <v>#VALUE!</v>
      </c>
      <c r="Y21" t="e">
        <f t="shared" si="9"/>
        <v>#VALUE!</v>
      </c>
      <c r="Z21" t="e">
        <f t="shared" si="9"/>
        <v>#VALUE!</v>
      </c>
      <c r="AA21" t="e">
        <f t="shared" si="9"/>
        <v>#VALUE!</v>
      </c>
      <c r="AB21" t="e">
        <f t="shared" si="9"/>
        <v>#VALUE!</v>
      </c>
      <c r="AC21" t="e">
        <f t="shared" si="10"/>
        <v>#VALUE!</v>
      </c>
      <c r="AD21" t="e">
        <f t="shared" si="10"/>
        <v>#VALUE!</v>
      </c>
      <c r="AE21" t="e">
        <f t="shared" si="10"/>
        <v>#VALUE!</v>
      </c>
      <c r="AF21" t="e">
        <f t="shared" si="10"/>
        <v>#VALUE!</v>
      </c>
      <c r="AG21" t="e">
        <f t="shared" si="10"/>
        <v>#VALUE!</v>
      </c>
      <c r="AH21" t="e">
        <f t="shared" si="10"/>
        <v>#VALUE!</v>
      </c>
      <c r="AI21" t="e">
        <f t="shared" si="10"/>
        <v>#VALUE!</v>
      </c>
      <c r="AJ21" t="e">
        <f t="shared" si="10"/>
        <v>#VALUE!</v>
      </c>
      <c r="AK21" t="e">
        <f t="shared" si="10"/>
        <v>#VALUE!</v>
      </c>
      <c r="AL21" t="e">
        <f t="shared" si="10"/>
        <v>#VALUE!</v>
      </c>
    </row>
    <row r="22" spans="2:38" x14ac:dyDescent="0.35">
      <c r="B22" s="41"/>
      <c r="D22" t="e">
        <f t="shared" si="1"/>
        <v>#VALUE!</v>
      </c>
      <c r="E22" s="25" t="e">
        <f t="shared" si="2"/>
        <v>#VALUE!</v>
      </c>
      <c r="G22" s="25" t="e">
        <f t="shared" si="3"/>
        <v>#VALUE!</v>
      </c>
      <c r="H22" t="e">
        <f t="shared" si="4"/>
        <v>#VALUE!</v>
      </c>
      <c r="I22" t="e">
        <f t="shared" si="8"/>
        <v>#VALUE!</v>
      </c>
      <c r="J22" t="e">
        <f t="shared" si="8"/>
        <v>#VALUE!</v>
      </c>
      <c r="K22" t="e">
        <f t="shared" si="8"/>
        <v>#VALUE!</v>
      </c>
      <c r="L22" t="e">
        <f t="shared" si="8"/>
        <v>#VALUE!</v>
      </c>
      <c r="M22" t="e">
        <f t="shared" si="8"/>
        <v>#VALUE!</v>
      </c>
      <c r="N22" t="e">
        <f t="shared" si="8"/>
        <v>#VALUE!</v>
      </c>
      <c r="O22" t="e">
        <f t="shared" si="8"/>
        <v>#VALUE!</v>
      </c>
      <c r="P22" t="e">
        <f t="shared" si="8"/>
        <v>#VALUE!</v>
      </c>
      <c r="Q22" t="e">
        <f t="shared" si="8"/>
        <v>#VALUE!</v>
      </c>
      <c r="R22" t="e">
        <f t="shared" si="8"/>
        <v>#VALUE!</v>
      </c>
      <c r="S22" t="e">
        <f t="shared" si="9"/>
        <v>#VALUE!</v>
      </c>
      <c r="T22" t="e">
        <f t="shared" si="9"/>
        <v>#VALUE!</v>
      </c>
      <c r="U22" t="e">
        <f t="shared" si="9"/>
        <v>#VALUE!</v>
      </c>
      <c r="V22" t="e">
        <f t="shared" si="9"/>
        <v>#VALUE!</v>
      </c>
      <c r="W22" t="e">
        <f t="shared" si="9"/>
        <v>#VALUE!</v>
      </c>
      <c r="X22" t="e">
        <f t="shared" si="9"/>
        <v>#VALUE!</v>
      </c>
      <c r="Y22" t="e">
        <f t="shared" si="9"/>
        <v>#VALUE!</v>
      </c>
      <c r="Z22" t="e">
        <f t="shared" si="9"/>
        <v>#VALUE!</v>
      </c>
      <c r="AA22" t="e">
        <f t="shared" si="9"/>
        <v>#VALUE!</v>
      </c>
      <c r="AB22" t="e">
        <f t="shared" si="9"/>
        <v>#VALUE!</v>
      </c>
      <c r="AC22" t="e">
        <f t="shared" si="10"/>
        <v>#VALUE!</v>
      </c>
      <c r="AD22" t="e">
        <f t="shared" si="10"/>
        <v>#VALUE!</v>
      </c>
      <c r="AE22" t="e">
        <f t="shared" si="10"/>
        <v>#VALUE!</v>
      </c>
      <c r="AF22" t="e">
        <f t="shared" si="10"/>
        <v>#VALUE!</v>
      </c>
      <c r="AG22" t="e">
        <f t="shared" si="10"/>
        <v>#VALUE!</v>
      </c>
      <c r="AH22" t="e">
        <f t="shared" si="10"/>
        <v>#VALUE!</v>
      </c>
      <c r="AI22" t="e">
        <f t="shared" si="10"/>
        <v>#VALUE!</v>
      </c>
      <c r="AJ22" t="e">
        <f t="shared" si="10"/>
        <v>#VALUE!</v>
      </c>
      <c r="AK22" t="e">
        <f t="shared" si="10"/>
        <v>#VALUE!</v>
      </c>
      <c r="AL22" t="e">
        <f t="shared" si="10"/>
        <v>#VALUE!</v>
      </c>
    </row>
    <row r="23" spans="2:38" x14ac:dyDescent="0.35">
      <c r="B23" s="41"/>
      <c r="D23" t="e">
        <f t="shared" si="1"/>
        <v>#VALUE!</v>
      </c>
      <c r="E23" s="25" t="e">
        <f t="shared" si="2"/>
        <v>#VALUE!</v>
      </c>
      <c r="G23" s="25" t="e">
        <f t="shared" si="3"/>
        <v>#VALUE!</v>
      </c>
      <c r="H23" t="e">
        <f t="shared" si="4"/>
        <v>#VALUE!</v>
      </c>
      <c r="I23" t="e">
        <f t="shared" si="8"/>
        <v>#VALUE!</v>
      </c>
      <c r="J23" t="e">
        <f t="shared" si="8"/>
        <v>#VALUE!</v>
      </c>
      <c r="K23" t="e">
        <f t="shared" si="8"/>
        <v>#VALUE!</v>
      </c>
      <c r="L23" t="e">
        <f t="shared" si="8"/>
        <v>#VALUE!</v>
      </c>
      <c r="M23" t="e">
        <f t="shared" si="8"/>
        <v>#VALUE!</v>
      </c>
      <c r="N23" t="e">
        <f t="shared" si="8"/>
        <v>#VALUE!</v>
      </c>
      <c r="O23" t="e">
        <f t="shared" si="8"/>
        <v>#VALUE!</v>
      </c>
      <c r="P23" t="e">
        <f t="shared" si="8"/>
        <v>#VALUE!</v>
      </c>
      <c r="Q23" t="e">
        <f t="shared" si="8"/>
        <v>#VALUE!</v>
      </c>
      <c r="R23" t="e">
        <f t="shared" si="8"/>
        <v>#VALUE!</v>
      </c>
      <c r="S23" t="e">
        <f t="shared" si="9"/>
        <v>#VALUE!</v>
      </c>
      <c r="T23" t="e">
        <f t="shared" si="9"/>
        <v>#VALUE!</v>
      </c>
      <c r="U23" t="e">
        <f t="shared" si="9"/>
        <v>#VALUE!</v>
      </c>
      <c r="V23" t="e">
        <f t="shared" si="9"/>
        <v>#VALUE!</v>
      </c>
      <c r="W23" t="e">
        <f t="shared" si="9"/>
        <v>#VALUE!</v>
      </c>
      <c r="X23" t="e">
        <f t="shared" si="9"/>
        <v>#VALUE!</v>
      </c>
      <c r="Y23" t="e">
        <f t="shared" si="9"/>
        <v>#VALUE!</v>
      </c>
      <c r="Z23" t="e">
        <f t="shared" si="9"/>
        <v>#VALUE!</v>
      </c>
      <c r="AA23" t="e">
        <f t="shared" si="9"/>
        <v>#VALUE!</v>
      </c>
      <c r="AB23" t="e">
        <f t="shared" si="9"/>
        <v>#VALUE!</v>
      </c>
      <c r="AC23" t="e">
        <f t="shared" si="10"/>
        <v>#VALUE!</v>
      </c>
      <c r="AD23" t="e">
        <f t="shared" si="10"/>
        <v>#VALUE!</v>
      </c>
      <c r="AE23" t="e">
        <f t="shared" si="10"/>
        <v>#VALUE!</v>
      </c>
      <c r="AF23" t="e">
        <f t="shared" si="10"/>
        <v>#VALUE!</v>
      </c>
      <c r="AG23" t="e">
        <f t="shared" si="10"/>
        <v>#VALUE!</v>
      </c>
      <c r="AH23" t="e">
        <f t="shared" si="10"/>
        <v>#VALUE!</v>
      </c>
      <c r="AI23" t="e">
        <f t="shared" si="10"/>
        <v>#VALUE!</v>
      </c>
      <c r="AJ23" t="e">
        <f t="shared" si="10"/>
        <v>#VALUE!</v>
      </c>
      <c r="AK23" t="e">
        <f t="shared" si="10"/>
        <v>#VALUE!</v>
      </c>
      <c r="AL23" t="e">
        <f t="shared" si="10"/>
        <v>#VALUE!</v>
      </c>
    </row>
    <row r="24" spans="2:38" x14ac:dyDescent="0.35">
      <c r="B24" s="41"/>
      <c r="D24" t="e">
        <f t="shared" ref="D24:D61" si="11">FIND(" ",B24,4)</f>
        <v>#VALUE!</v>
      </c>
      <c r="E24" s="25" t="e">
        <f t="shared" ref="E24:E61" si="12">VALUE(LEFT(B24,2))</f>
        <v>#VALUE!</v>
      </c>
      <c r="G24" s="25" t="e">
        <f t="shared" ref="G24:G61" si="13">TRIM(_xlfn.CONCAT(I24:AL24))</f>
        <v>#VALUE!</v>
      </c>
      <c r="H24" t="e">
        <f t="shared" ref="H24:H61" si="14">MID(B24,D24+1,255)</f>
        <v>#VALUE!</v>
      </c>
      <c r="I24" t="e">
        <f t="shared" ref="I24:X39" si="15">TRIM(MID($H24,I$1,1))</f>
        <v>#VALUE!</v>
      </c>
      <c r="J24" t="e">
        <f t="shared" si="15"/>
        <v>#VALUE!</v>
      </c>
      <c r="K24" t="e">
        <f t="shared" si="15"/>
        <v>#VALUE!</v>
      </c>
      <c r="L24" t="e">
        <f t="shared" si="15"/>
        <v>#VALUE!</v>
      </c>
      <c r="M24" t="e">
        <f t="shared" si="15"/>
        <v>#VALUE!</v>
      </c>
      <c r="N24" t="e">
        <f t="shared" si="15"/>
        <v>#VALUE!</v>
      </c>
      <c r="O24" t="e">
        <f t="shared" si="15"/>
        <v>#VALUE!</v>
      </c>
      <c r="P24" t="e">
        <f t="shared" si="15"/>
        <v>#VALUE!</v>
      </c>
      <c r="Q24" t="e">
        <f t="shared" si="15"/>
        <v>#VALUE!</v>
      </c>
      <c r="R24" t="e">
        <f t="shared" si="15"/>
        <v>#VALUE!</v>
      </c>
      <c r="S24" t="e">
        <f t="shared" si="15"/>
        <v>#VALUE!</v>
      </c>
      <c r="T24" t="e">
        <f t="shared" si="15"/>
        <v>#VALUE!</v>
      </c>
      <c r="U24" t="e">
        <f t="shared" si="15"/>
        <v>#VALUE!</v>
      </c>
      <c r="V24" t="e">
        <f t="shared" si="15"/>
        <v>#VALUE!</v>
      </c>
      <c r="W24" t="e">
        <f t="shared" si="15"/>
        <v>#VALUE!</v>
      </c>
      <c r="X24" t="e">
        <f t="shared" si="15"/>
        <v>#VALUE!</v>
      </c>
      <c r="Y24" t="e">
        <f t="shared" ref="Y24:AL42" si="16">TRIM(MID($H24,Y$1,1))</f>
        <v>#VALUE!</v>
      </c>
      <c r="Z24" t="e">
        <f t="shared" si="16"/>
        <v>#VALUE!</v>
      </c>
      <c r="AA24" t="e">
        <f t="shared" si="16"/>
        <v>#VALUE!</v>
      </c>
      <c r="AB24" t="e">
        <f t="shared" si="16"/>
        <v>#VALUE!</v>
      </c>
      <c r="AC24" t="e">
        <f t="shared" si="16"/>
        <v>#VALUE!</v>
      </c>
      <c r="AD24" t="e">
        <f t="shared" si="16"/>
        <v>#VALUE!</v>
      </c>
      <c r="AE24" t="e">
        <f t="shared" si="16"/>
        <v>#VALUE!</v>
      </c>
      <c r="AF24" t="e">
        <f t="shared" si="16"/>
        <v>#VALUE!</v>
      </c>
      <c r="AG24" t="e">
        <f t="shared" si="16"/>
        <v>#VALUE!</v>
      </c>
      <c r="AH24" t="e">
        <f t="shared" si="16"/>
        <v>#VALUE!</v>
      </c>
      <c r="AI24" t="e">
        <f t="shared" si="16"/>
        <v>#VALUE!</v>
      </c>
      <c r="AJ24" t="e">
        <f t="shared" si="16"/>
        <v>#VALUE!</v>
      </c>
      <c r="AK24" t="e">
        <f t="shared" si="16"/>
        <v>#VALUE!</v>
      </c>
      <c r="AL24" t="e">
        <f t="shared" si="16"/>
        <v>#VALUE!</v>
      </c>
    </row>
    <row r="25" spans="2:38" x14ac:dyDescent="0.35">
      <c r="B25" s="41"/>
      <c r="D25" t="e">
        <f t="shared" si="11"/>
        <v>#VALUE!</v>
      </c>
      <c r="E25" s="25" t="e">
        <f t="shared" si="12"/>
        <v>#VALUE!</v>
      </c>
      <c r="G25" s="25" t="e">
        <f t="shared" si="13"/>
        <v>#VALUE!</v>
      </c>
      <c r="H25" t="e">
        <f t="shared" si="14"/>
        <v>#VALUE!</v>
      </c>
      <c r="I25" t="e">
        <f t="shared" si="15"/>
        <v>#VALUE!</v>
      </c>
      <c r="J25" t="e">
        <f t="shared" si="15"/>
        <v>#VALUE!</v>
      </c>
      <c r="K25" t="e">
        <f t="shared" si="15"/>
        <v>#VALUE!</v>
      </c>
      <c r="L25" t="e">
        <f t="shared" si="15"/>
        <v>#VALUE!</v>
      </c>
      <c r="M25" t="e">
        <f t="shared" si="15"/>
        <v>#VALUE!</v>
      </c>
      <c r="N25" t="e">
        <f t="shared" si="15"/>
        <v>#VALUE!</v>
      </c>
      <c r="O25" t="e">
        <f t="shared" si="15"/>
        <v>#VALUE!</v>
      </c>
      <c r="P25" t="e">
        <f t="shared" si="15"/>
        <v>#VALUE!</v>
      </c>
      <c r="Q25" t="e">
        <f t="shared" si="15"/>
        <v>#VALUE!</v>
      </c>
      <c r="R25" t="e">
        <f t="shared" si="15"/>
        <v>#VALUE!</v>
      </c>
      <c r="S25" t="e">
        <f t="shared" si="15"/>
        <v>#VALUE!</v>
      </c>
      <c r="T25" t="e">
        <f t="shared" si="15"/>
        <v>#VALUE!</v>
      </c>
      <c r="U25" t="e">
        <f t="shared" si="15"/>
        <v>#VALUE!</v>
      </c>
      <c r="V25" t="e">
        <f t="shared" si="15"/>
        <v>#VALUE!</v>
      </c>
      <c r="W25" t="e">
        <f t="shared" si="15"/>
        <v>#VALUE!</v>
      </c>
      <c r="X25" t="e">
        <f t="shared" si="15"/>
        <v>#VALUE!</v>
      </c>
      <c r="Y25" t="e">
        <f t="shared" si="16"/>
        <v>#VALUE!</v>
      </c>
      <c r="Z25" t="e">
        <f t="shared" si="16"/>
        <v>#VALUE!</v>
      </c>
      <c r="AA25" t="e">
        <f t="shared" si="16"/>
        <v>#VALUE!</v>
      </c>
      <c r="AB25" t="e">
        <f t="shared" si="16"/>
        <v>#VALUE!</v>
      </c>
      <c r="AC25" t="e">
        <f t="shared" si="16"/>
        <v>#VALUE!</v>
      </c>
      <c r="AD25" t="e">
        <f t="shared" si="16"/>
        <v>#VALUE!</v>
      </c>
      <c r="AE25" t="e">
        <f t="shared" si="16"/>
        <v>#VALUE!</v>
      </c>
      <c r="AF25" t="e">
        <f t="shared" si="16"/>
        <v>#VALUE!</v>
      </c>
      <c r="AG25" t="e">
        <f t="shared" si="16"/>
        <v>#VALUE!</v>
      </c>
      <c r="AH25" t="e">
        <f t="shared" si="16"/>
        <v>#VALUE!</v>
      </c>
      <c r="AI25" t="e">
        <f t="shared" si="16"/>
        <v>#VALUE!</v>
      </c>
      <c r="AJ25" t="e">
        <f t="shared" si="16"/>
        <v>#VALUE!</v>
      </c>
      <c r="AK25" t="e">
        <f t="shared" si="16"/>
        <v>#VALUE!</v>
      </c>
      <c r="AL25" t="e">
        <f t="shared" si="16"/>
        <v>#VALUE!</v>
      </c>
    </row>
    <row r="26" spans="2:38" x14ac:dyDescent="0.35">
      <c r="B26" s="41"/>
      <c r="D26" t="e">
        <f t="shared" si="11"/>
        <v>#VALUE!</v>
      </c>
      <c r="E26" s="25" t="e">
        <f t="shared" si="12"/>
        <v>#VALUE!</v>
      </c>
      <c r="G26" s="25" t="e">
        <f t="shared" si="13"/>
        <v>#VALUE!</v>
      </c>
      <c r="H26" t="e">
        <f t="shared" si="14"/>
        <v>#VALUE!</v>
      </c>
      <c r="I26" t="e">
        <f t="shared" si="15"/>
        <v>#VALUE!</v>
      </c>
      <c r="J26" t="e">
        <f t="shared" si="15"/>
        <v>#VALUE!</v>
      </c>
      <c r="K26" t="e">
        <f t="shared" si="15"/>
        <v>#VALUE!</v>
      </c>
      <c r="L26" t="e">
        <f t="shared" si="15"/>
        <v>#VALUE!</v>
      </c>
      <c r="M26" t="e">
        <f t="shared" si="15"/>
        <v>#VALUE!</v>
      </c>
      <c r="N26" t="e">
        <f t="shared" si="15"/>
        <v>#VALUE!</v>
      </c>
      <c r="O26" t="e">
        <f t="shared" si="15"/>
        <v>#VALUE!</v>
      </c>
      <c r="P26" t="e">
        <f t="shared" si="15"/>
        <v>#VALUE!</v>
      </c>
      <c r="Q26" t="e">
        <f t="shared" si="15"/>
        <v>#VALUE!</v>
      </c>
      <c r="R26" t="e">
        <f t="shared" si="15"/>
        <v>#VALUE!</v>
      </c>
      <c r="S26" t="e">
        <f t="shared" si="15"/>
        <v>#VALUE!</v>
      </c>
      <c r="T26" t="e">
        <f t="shared" si="15"/>
        <v>#VALUE!</v>
      </c>
      <c r="U26" t="e">
        <f t="shared" si="15"/>
        <v>#VALUE!</v>
      </c>
      <c r="V26" t="e">
        <f t="shared" si="15"/>
        <v>#VALUE!</v>
      </c>
      <c r="W26" t="e">
        <f t="shared" si="15"/>
        <v>#VALUE!</v>
      </c>
      <c r="X26" t="e">
        <f t="shared" si="15"/>
        <v>#VALUE!</v>
      </c>
      <c r="Y26" t="e">
        <f t="shared" si="16"/>
        <v>#VALUE!</v>
      </c>
      <c r="Z26" t="e">
        <f t="shared" si="16"/>
        <v>#VALUE!</v>
      </c>
      <c r="AA26" t="e">
        <f t="shared" si="16"/>
        <v>#VALUE!</v>
      </c>
      <c r="AB26" t="e">
        <f t="shared" si="16"/>
        <v>#VALUE!</v>
      </c>
      <c r="AC26" t="e">
        <f t="shared" si="16"/>
        <v>#VALUE!</v>
      </c>
      <c r="AD26" t="e">
        <f t="shared" si="16"/>
        <v>#VALUE!</v>
      </c>
      <c r="AE26" t="e">
        <f t="shared" si="16"/>
        <v>#VALUE!</v>
      </c>
      <c r="AF26" t="e">
        <f t="shared" si="16"/>
        <v>#VALUE!</v>
      </c>
      <c r="AG26" t="e">
        <f t="shared" si="16"/>
        <v>#VALUE!</v>
      </c>
      <c r="AH26" t="e">
        <f t="shared" si="16"/>
        <v>#VALUE!</v>
      </c>
      <c r="AI26" t="e">
        <f t="shared" si="16"/>
        <v>#VALUE!</v>
      </c>
      <c r="AJ26" t="e">
        <f t="shared" si="16"/>
        <v>#VALUE!</v>
      </c>
      <c r="AK26" t="e">
        <f t="shared" si="16"/>
        <v>#VALUE!</v>
      </c>
      <c r="AL26" t="e">
        <f t="shared" si="16"/>
        <v>#VALUE!</v>
      </c>
    </row>
    <row r="27" spans="2:38" x14ac:dyDescent="0.35">
      <c r="B27" s="41"/>
      <c r="D27" t="e">
        <f t="shared" si="11"/>
        <v>#VALUE!</v>
      </c>
      <c r="E27" s="25" t="e">
        <f t="shared" si="12"/>
        <v>#VALUE!</v>
      </c>
      <c r="G27" s="25" t="e">
        <f t="shared" si="13"/>
        <v>#VALUE!</v>
      </c>
      <c r="H27" t="e">
        <f t="shared" si="14"/>
        <v>#VALUE!</v>
      </c>
      <c r="I27" t="e">
        <f t="shared" si="15"/>
        <v>#VALUE!</v>
      </c>
      <c r="J27" t="e">
        <f t="shared" si="15"/>
        <v>#VALUE!</v>
      </c>
      <c r="K27" t="e">
        <f t="shared" si="15"/>
        <v>#VALUE!</v>
      </c>
      <c r="L27" t="e">
        <f t="shared" si="15"/>
        <v>#VALUE!</v>
      </c>
      <c r="M27" t="e">
        <f t="shared" si="15"/>
        <v>#VALUE!</v>
      </c>
      <c r="N27" t="e">
        <f t="shared" si="15"/>
        <v>#VALUE!</v>
      </c>
      <c r="O27" t="e">
        <f t="shared" si="15"/>
        <v>#VALUE!</v>
      </c>
      <c r="P27" t="e">
        <f t="shared" si="15"/>
        <v>#VALUE!</v>
      </c>
      <c r="Q27" t="e">
        <f t="shared" si="15"/>
        <v>#VALUE!</v>
      </c>
      <c r="R27" t="e">
        <f t="shared" si="15"/>
        <v>#VALUE!</v>
      </c>
      <c r="S27" t="e">
        <f t="shared" si="15"/>
        <v>#VALUE!</v>
      </c>
      <c r="T27" t="e">
        <f t="shared" si="15"/>
        <v>#VALUE!</v>
      </c>
      <c r="U27" t="e">
        <f t="shared" si="15"/>
        <v>#VALUE!</v>
      </c>
      <c r="V27" t="e">
        <f t="shared" si="15"/>
        <v>#VALUE!</v>
      </c>
      <c r="W27" t="e">
        <f t="shared" si="15"/>
        <v>#VALUE!</v>
      </c>
      <c r="X27" t="e">
        <f t="shared" si="15"/>
        <v>#VALUE!</v>
      </c>
      <c r="Y27" t="e">
        <f t="shared" si="16"/>
        <v>#VALUE!</v>
      </c>
      <c r="Z27" t="e">
        <f t="shared" si="16"/>
        <v>#VALUE!</v>
      </c>
      <c r="AA27" t="e">
        <f t="shared" si="16"/>
        <v>#VALUE!</v>
      </c>
      <c r="AB27" t="e">
        <f t="shared" si="16"/>
        <v>#VALUE!</v>
      </c>
      <c r="AC27" t="e">
        <f t="shared" si="16"/>
        <v>#VALUE!</v>
      </c>
      <c r="AD27" t="e">
        <f t="shared" si="16"/>
        <v>#VALUE!</v>
      </c>
      <c r="AE27" t="e">
        <f t="shared" si="16"/>
        <v>#VALUE!</v>
      </c>
      <c r="AF27" t="e">
        <f t="shared" si="16"/>
        <v>#VALUE!</v>
      </c>
      <c r="AG27" t="e">
        <f t="shared" si="16"/>
        <v>#VALUE!</v>
      </c>
      <c r="AH27" t="e">
        <f t="shared" si="16"/>
        <v>#VALUE!</v>
      </c>
      <c r="AI27" t="e">
        <f t="shared" si="16"/>
        <v>#VALUE!</v>
      </c>
      <c r="AJ27" t="e">
        <f t="shared" si="16"/>
        <v>#VALUE!</v>
      </c>
      <c r="AK27" t="e">
        <f t="shared" si="16"/>
        <v>#VALUE!</v>
      </c>
      <c r="AL27" t="e">
        <f t="shared" si="16"/>
        <v>#VALUE!</v>
      </c>
    </row>
    <row r="28" spans="2:38" x14ac:dyDescent="0.35">
      <c r="B28" s="41"/>
      <c r="D28" t="e">
        <f t="shared" si="11"/>
        <v>#VALUE!</v>
      </c>
      <c r="E28" s="25" t="e">
        <f t="shared" si="12"/>
        <v>#VALUE!</v>
      </c>
      <c r="G28" s="25" t="e">
        <f t="shared" si="13"/>
        <v>#VALUE!</v>
      </c>
      <c r="H28" t="e">
        <f t="shared" si="14"/>
        <v>#VALUE!</v>
      </c>
      <c r="I28" t="e">
        <f t="shared" si="15"/>
        <v>#VALUE!</v>
      </c>
      <c r="J28" t="e">
        <f t="shared" si="15"/>
        <v>#VALUE!</v>
      </c>
      <c r="K28" t="e">
        <f t="shared" si="15"/>
        <v>#VALUE!</v>
      </c>
      <c r="L28" t="e">
        <f t="shared" si="15"/>
        <v>#VALUE!</v>
      </c>
      <c r="M28" t="e">
        <f t="shared" si="15"/>
        <v>#VALUE!</v>
      </c>
      <c r="N28" t="e">
        <f t="shared" si="15"/>
        <v>#VALUE!</v>
      </c>
      <c r="O28" t="e">
        <f t="shared" si="15"/>
        <v>#VALUE!</v>
      </c>
      <c r="P28" t="e">
        <f t="shared" si="15"/>
        <v>#VALUE!</v>
      </c>
      <c r="Q28" t="e">
        <f t="shared" si="15"/>
        <v>#VALUE!</v>
      </c>
      <c r="R28" t="e">
        <f t="shared" si="15"/>
        <v>#VALUE!</v>
      </c>
      <c r="S28" t="e">
        <f t="shared" si="15"/>
        <v>#VALUE!</v>
      </c>
      <c r="T28" t="e">
        <f t="shared" si="15"/>
        <v>#VALUE!</v>
      </c>
      <c r="U28" t="e">
        <f t="shared" si="15"/>
        <v>#VALUE!</v>
      </c>
      <c r="V28" t="e">
        <f t="shared" si="15"/>
        <v>#VALUE!</v>
      </c>
      <c r="W28" t="e">
        <f t="shared" si="15"/>
        <v>#VALUE!</v>
      </c>
      <c r="X28" t="e">
        <f t="shared" si="15"/>
        <v>#VALUE!</v>
      </c>
      <c r="Y28" t="e">
        <f t="shared" si="16"/>
        <v>#VALUE!</v>
      </c>
      <c r="Z28" t="e">
        <f t="shared" si="16"/>
        <v>#VALUE!</v>
      </c>
      <c r="AA28" t="e">
        <f t="shared" si="16"/>
        <v>#VALUE!</v>
      </c>
      <c r="AB28" t="e">
        <f t="shared" si="16"/>
        <v>#VALUE!</v>
      </c>
      <c r="AC28" t="e">
        <f t="shared" si="16"/>
        <v>#VALUE!</v>
      </c>
      <c r="AD28" t="e">
        <f t="shared" si="16"/>
        <v>#VALUE!</v>
      </c>
      <c r="AE28" t="e">
        <f t="shared" si="16"/>
        <v>#VALUE!</v>
      </c>
      <c r="AF28" t="e">
        <f t="shared" si="16"/>
        <v>#VALUE!</v>
      </c>
      <c r="AG28" t="e">
        <f t="shared" si="16"/>
        <v>#VALUE!</v>
      </c>
      <c r="AH28" t="e">
        <f t="shared" si="16"/>
        <v>#VALUE!</v>
      </c>
      <c r="AI28" t="e">
        <f t="shared" si="16"/>
        <v>#VALUE!</v>
      </c>
      <c r="AJ28" t="e">
        <f t="shared" si="16"/>
        <v>#VALUE!</v>
      </c>
      <c r="AK28" t="e">
        <f t="shared" si="16"/>
        <v>#VALUE!</v>
      </c>
      <c r="AL28" t="e">
        <f t="shared" si="16"/>
        <v>#VALUE!</v>
      </c>
    </row>
    <row r="29" spans="2:38" x14ac:dyDescent="0.35">
      <c r="B29" s="41"/>
      <c r="D29" t="e">
        <f t="shared" si="11"/>
        <v>#VALUE!</v>
      </c>
      <c r="E29" s="25" t="e">
        <f t="shared" si="12"/>
        <v>#VALUE!</v>
      </c>
      <c r="G29" s="25" t="e">
        <f t="shared" si="13"/>
        <v>#VALUE!</v>
      </c>
      <c r="H29" t="e">
        <f t="shared" si="14"/>
        <v>#VALUE!</v>
      </c>
      <c r="I29" t="e">
        <f t="shared" si="15"/>
        <v>#VALUE!</v>
      </c>
      <c r="J29" t="e">
        <f t="shared" si="15"/>
        <v>#VALUE!</v>
      </c>
      <c r="K29" t="e">
        <f t="shared" si="15"/>
        <v>#VALUE!</v>
      </c>
      <c r="L29" t="e">
        <f t="shared" si="15"/>
        <v>#VALUE!</v>
      </c>
      <c r="M29" t="e">
        <f t="shared" si="15"/>
        <v>#VALUE!</v>
      </c>
      <c r="N29" t="e">
        <f t="shared" si="15"/>
        <v>#VALUE!</v>
      </c>
      <c r="O29" t="e">
        <f t="shared" si="15"/>
        <v>#VALUE!</v>
      </c>
      <c r="P29" t="e">
        <f t="shared" si="15"/>
        <v>#VALUE!</v>
      </c>
      <c r="Q29" t="e">
        <f t="shared" si="15"/>
        <v>#VALUE!</v>
      </c>
      <c r="R29" t="e">
        <f t="shared" si="15"/>
        <v>#VALUE!</v>
      </c>
      <c r="S29" t="e">
        <f t="shared" si="15"/>
        <v>#VALUE!</v>
      </c>
      <c r="T29" t="e">
        <f t="shared" si="15"/>
        <v>#VALUE!</v>
      </c>
      <c r="U29" t="e">
        <f t="shared" si="15"/>
        <v>#VALUE!</v>
      </c>
      <c r="V29" t="e">
        <f t="shared" si="15"/>
        <v>#VALUE!</v>
      </c>
      <c r="W29" t="e">
        <f t="shared" si="15"/>
        <v>#VALUE!</v>
      </c>
      <c r="X29" t="e">
        <f t="shared" si="15"/>
        <v>#VALUE!</v>
      </c>
      <c r="Y29" t="e">
        <f t="shared" si="16"/>
        <v>#VALUE!</v>
      </c>
      <c r="Z29" t="e">
        <f t="shared" si="16"/>
        <v>#VALUE!</v>
      </c>
      <c r="AA29" t="e">
        <f t="shared" si="16"/>
        <v>#VALUE!</v>
      </c>
      <c r="AB29" t="e">
        <f t="shared" si="16"/>
        <v>#VALUE!</v>
      </c>
      <c r="AC29" t="e">
        <f t="shared" si="16"/>
        <v>#VALUE!</v>
      </c>
      <c r="AD29" t="e">
        <f t="shared" si="16"/>
        <v>#VALUE!</v>
      </c>
      <c r="AE29" t="e">
        <f t="shared" si="16"/>
        <v>#VALUE!</v>
      </c>
      <c r="AF29" t="e">
        <f t="shared" si="16"/>
        <v>#VALUE!</v>
      </c>
      <c r="AG29" t="e">
        <f t="shared" si="16"/>
        <v>#VALUE!</v>
      </c>
      <c r="AH29" t="e">
        <f t="shared" si="16"/>
        <v>#VALUE!</v>
      </c>
      <c r="AI29" t="e">
        <f t="shared" si="16"/>
        <v>#VALUE!</v>
      </c>
      <c r="AJ29" t="e">
        <f t="shared" si="16"/>
        <v>#VALUE!</v>
      </c>
      <c r="AK29" t="e">
        <f t="shared" si="16"/>
        <v>#VALUE!</v>
      </c>
      <c r="AL29" t="e">
        <f t="shared" si="16"/>
        <v>#VALUE!</v>
      </c>
    </row>
    <row r="30" spans="2:38" x14ac:dyDescent="0.35">
      <c r="B30" s="41"/>
      <c r="D30" t="e">
        <f t="shared" si="11"/>
        <v>#VALUE!</v>
      </c>
      <c r="E30" s="25" t="e">
        <f t="shared" si="12"/>
        <v>#VALUE!</v>
      </c>
      <c r="G30" s="25" t="e">
        <f t="shared" si="13"/>
        <v>#VALUE!</v>
      </c>
      <c r="H30" t="e">
        <f t="shared" si="14"/>
        <v>#VALUE!</v>
      </c>
      <c r="I30" t="e">
        <f t="shared" si="15"/>
        <v>#VALUE!</v>
      </c>
      <c r="J30" t="e">
        <f t="shared" si="15"/>
        <v>#VALUE!</v>
      </c>
      <c r="K30" t="e">
        <f t="shared" si="15"/>
        <v>#VALUE!</v>
      </c>
      <c r="L30" t="e">
        <f t="shared" si="15"/>
        <v>#VALUE!</v>
      </c>
      <c r="M30" t="e">
        <f t="shared" si="15"/>
        <v>#VALUE!</v>
      </c>
      <c r="N30" t="e">
        <f t="shared" si="15"/>
        <v>#VALUE!</v>
      </c>
      <c r="O30" t="e">
        <f t="shared" si="15"/>
        <v>#VALUE!</v>
      </c>
      <c r="P30" t="e">
        <f t="shared" si="15"/>
        <v>#VALUE!</v>
      </c>
      <c r="Q30" t="e">
        <f t="shared" si="15"/>
        <v>#VALUE!</v>
      </c>
      <c r="R30" t="e">
        <f t="shared" si="15"/>
        <v>#VALUE!</v>
      </c>
      <c r="S30" t="e">
        <f t="shared" si="15"/>
        <v>#VALUE!</v>
      </c>
      <c r="T30" t="e">
        <f t="shared" si="15"/>
        <v>#VALUE!</v>
      </c>
      <c r="U30" t="e">
        <f t="shared" si="15"/>
        <v>#VALUE!</v>
      </c>
      <c r="V30" t="e">
        <f t="shared" si="15"/>
        <v>#VALUE!</v>
      </c>
      <c r="W30" t="e">
        <f t="shared" si="15"/>
        <v>#VALUE!</v>
      </c>
      <c r="X30" t="e">
        <f t="shared" si="15"/>
        <v>#VALUE!</v>
      </c>
      <c r="Y30" t="e">
        <f t="shared" si="16"/>
        <v>#VALUE!</v>
      </c>
      <c r="Z30" t="e">
        <f t="shared" si="16"/>
        <v>#VALUE!</v>
      </c>
      <c r="AA30" t="e">
        <f t="shared" si="16"/>
        <v>#VALUE!</v>
      </c>
      <c r="AB30" t="e">
        <f t="shared" si="16"/>
        <v>#VALUE!</v>
      </c>
      <c r="AC30" t="e">
        <f t="shared" si="16"/>
        <v>#VALUE!</v>
      </c>
      <c r="AD30" t="e">
        <f t="shared" si="16"/>
        <v>#VALUE!</v>
      </c>
      <c r="AE30" t="e">
        <f t="shared" si="16"/>
        <v>#VALUE!</v>
      </c>
      <c r="AF30" t="e">
        <f t="shared" si="16"/>
        <v>#VALUE!</v>
      </c>
      <c r="AG30" t="e">
        <f t="shared" si="16"/>
        <v>#VALUE!</v>
      </c>
      <c r="AH30" t="e">
        <f t="shared" si="16"/>
        <v>#VALUE!</v>
      </c>
      <c r="AI30" t="e">
        <f t="shared" si="16"/>
        <v>#VALUE!</v>
      </c>
      <c r="AJ30" t="e">
        <f t="shared" si="16"/>
        <v>#VALUE!</v>
      </c>
      <c r="AK30" t="e">
        <f t="shared" si="16"/>
        <v>#VALUE!</v>
      </c>
      <c r="AL30" t="e">
        <f t="shared" si="16"/>
        <v>#VALUE!</v>
      </c>
    </row>
    <row r="31" spans="2:38" x14ac:dyDescent="0.35">
      <c r="B31" s="41"/>
      <c r="D31" t="e">
        <f t="shared" si="11"/>
        <v>#VALUE!</v>
      </c>
      <c r="E31" s="25" t="e">
        <f t="shared" si="12"/>
        <v>#VALUE!</v>
      </c>
      <c r="G31" s="25" t="e">
        <f t="shared" si="13"/>
        <v>#VALUE!</v>
      </c>
      <c r="H31" t="e">
        <f t="shared" si="14"/>
        <v>#VALUE!</v>
      </c>
      <c r="I31" t="e">
        <f t="shared" si="15"/>
        <v>#VALUE!</v>
      </c>
      <c r="J31" t="e">
        <f t="shared" si="15"/>
        <v>#VALUE!</v>
      </c>
      <c r="K31" t="e">
        <f t="shared" si="15"/>
        <v>#VALUE!</v>
      </c>
      <c r="L31" t="e">
        <f t="shared" si="15"/>
        <v>#VALUE!</v>
      </c>
      <c r="M31" t="e">
        <f t="shared" si="15"/>
        <v>#VALUE!</v>
      </c>
      <c r="N31" t="e">
        <f t="shared" si="15"/>
        <v>#VALUE!</v>
      </c>
      <c r="O31" t="e">
        <f t="shared" si="15"/>
        <v>#VALUE!</v>
      </c>
      <c r="P31" t="e">
        <f t="shared" si="15"/>
        <v>#VALUE!</v>
      </c>
      <c r="Q31" t="e">
        <f t="shared" si="15"/>
        <v>#VALUE!</v>
      </c>
      <c r="R31" t="e">
        <f t="shared" si="15"/>
        <v>#VALUE!</v>
      </c>
      <c r="S31" t="e">
        <f t="shared" si="15"/>
        <v>#VALUE!</v>
      </c>
      <c r="T31" t="e">
        <f t="shared" si="15"/>
        <v>#VALUE!</v>
      </c>
      <c r="U31" t="e">
        <f t="shared" si="15"/>
        <v>#VALUE!</v>
      </c>
      <c r="V31" t="e">
        <f t="shared" si="15"/>
        <v>#VALUE!</v>
      </c>
      <c r="W31" t="e">
        <f t="shared" si="15"/>
        <v>#VALUE!</v>
      </c>
      <c r="X31" t="e">
        <f t="shared" si="15"/>
        <v>#VALUE!</v>
      </c>
      <c r="Y31" t="e">
        <f t="shared" si="16"/>
        <v>#VALUE!</v>
      </c>
      <c r="Z31" t="e">
        <f t="shared" si="16"/>
        <v>#VALUE!</v>
      </c>
      <c r="AA31" t="e">
        <f t="shared" si="16"/>
        <v>#VALUE!</v>
      </c>
      <c r="AB31" t="e">
        <f t="shared" si="16"/>
        <v>#VALUE!</v>
      </c>
      <c r="AC31" t="e">
        <f t="shared" si="16"/>
        <v>#VALUE!</v>
      </c>
      <c r="AD31" t="e">
        <f t="shared" si="16"/>
        <v>#VALUE!</v>
      </c>
      <c r="AE31" t="e">
        <f t="shared" si="16"/>
        <v>#VALUE!</v>
      </c>
      <c r="AF31" t="e">
        <f t="shared" si="16"/>
        <v>#VALUE!</v>
      </c>
      <c r="AG31" t="e">
        <f t="shared" si="16"/>
        <v>#VALUE!</v>
      </c>
      <c r="AH31" t="e">
        <f t="shared" si="16"/>
        <v>#VALUE!</v>
      </c>
      <c r="AI31" t="e">
        <f t="shared" si="16"/>
        <v>#VALUE!</v>
      </c>
      <c r="AJ31" t="e">
        <f t="shared" si="16"/>
        <v>#VALUE!</v>
      </c>
      <c r="AK31" t="e">
        <f t="shared" si="16"/>
        <v>#VALUE!</v>
      </c>
      <c r="AL31" t="e">
        <f t="shared" si="16"/>
        <v>#VALUE!</v>
      </c>
    </row>
    <row r="32" spans="2:38" x14ac:dyDescent="0.35">
      <c r="B32" s="41"/>
      <c r="D32" t="e">
        <f t="shared" si="11"/>
        <v>#VALUE!</v>
      </c>
      <c r="E32" s="25" t="e">
        <f t="shared" si="12"/>
        <v>#VALUE!</v>
      </c>
      <c r="G32" s="25" t="e">
        <f t="shared" si="13"/>
        <v>#VALUE!</v>
      </c>
      <c r="H32" t="e">
        <f t="shared" si="14"/>
        <v>#VALUE!</v>
      </c>
      <c r="I32" t="e">
        <f t="shared" si="15"/>
        <v>#VALUE!</v>
      </c>
      <c r="J32" t="e">
        <f t="shared" si="15"/>
        <v>#VALUE!</v>
      </c>
      <c r="K32" t="e">
        <f t="shared" si="15"/>
        <v>#VALUE!</v>
      </c>
      <c r="L32" t="e">
        <f t="shared" si="15"/>
        <v>#VALUE!</v>
      </c>
      <c r="M32" t="e">
        <f t="shared" si="15"/>
        <v>#VALUE!</v>
      </c>
      <c r="N32" t="e">
        <f t="shared" si="15"/>
        <v>#VALUE!</v>
      </c>
      <c r="O32" t="e">
        <f t="shared" si="15"/>
        <v>#VALUE!</v>
      </c>
      <c r="P32" t="e">
        <f t="shared" si="15"/>
        <v>#VALUE!</v>
      </c>
      <c r="Q32" t="e">
        <f t="shared" si="15"/>
        <v>#VALUE!</v>
      </c>
      <c r="R32" t="e">
        <f t="shared" si="15"/>
        <v>#VALUE!</v>
      </c>
      <c r="S32" t="e">
        <f t="shared" si="15"/>
        <v>#VALUE!</v>
      </c>
      <c r="T32" t="e">
        <f t="shared" si="15"/>
        <v>#VALUE!</v>
      </c>
      <c r="U32" t="e">
        <f t="shared" si="15"/>
        <v>#VALUE!</v>
      </c>
      <c r="V32" t="e">
        <f t="shared" si="15"/>
        <v>#VALUE!</v>
      </c>
      <c r="W32" t="e">
        <f t="shared" si="15"/>
        <v>#VALUE!</v>
      </c>
      <c r="X32" t="e">
        <f t="shared" si="15"/>
        <v>#VALUE!</v>
      </c>
      <c r="Y32" t="e">
        <f t="shared" si="16"/>
        <v>#VALUE!</v>
      </c>
      <c r="Z32" t="e">
        <f t="shared" si="16"/>
        <v>#VALUE!</v>
      </c>
      <c r="AA32" t="e">
        <f t="shared" si="16"/>
        <v>#VALUE!</v>
      </c>
      <c r="AB32" t="e">
        <f t="shared" si="16"/>
        <v>#VALUE!</v>
      </c>
      <c r="AC32" t="e">
        <f t="shared" si="16"/>
        <v>#VALUE!</v>
      </c>
      <c r="AD32" t="e">
        <f t="shared" si="16"/>
        <v>#VALUE!</v>
      </c>
      <c r="AE32" t="e">
        <f t="shared" si="16"/>
        <v>#VALUE!</v>
      </c>
      <c r="AF32" t="e">
        <f t="shared" si="16"/>
        <v>#VALUE!</v>
      </c>
      <c r="AG32" t="e">
        <f t="shared" si="16"/>
        <v>#VALUE!</v>
      </c>
      <c r="AH32" t="e">
        <f t="shared" si="16"/>
        <v>#VALUE!</v>
      </c>
      <c r="AI32" t="e">
        <f t="shared" si="16"/>
        <v>#VALUE!</v>
      </c>
      <c r="AJ32" t="e">
        <f t="shared" si="16"/>
        <v>#VALUE!</v>
      </c>
      <c r="AK32" t="e">
        <f t="shared" si="16"/>
        <v>#VALUE!</v>
      </c>
      <c r="AL32" t="e">
        <f t="shared" si="16"/>
        <v>#VALUE!</v>
      </c>
    </row>
    <row r="33" spans="2:38" x14ac:dyDescent="0.35">
      <c r="B33" s="41"/>
      <c r="D33" t="e">
        <f t="shared" si="11"/>
        <v>#VALUE!</v>
      </c>
      <c r="E33" s="25" t="e">
        <f t="shared" si="12"/>
        <v>#VALUE!</v>
      </c>
      <c r="G33" s="25" t="e">
        <f t="shared" si="13"/>
        <v>#VALUE!</v>
      </c>
      <c r="H33" t="e">
        <f t="shared" si="14"/>
        <v>#VALUE!</v>
      </c>
      <c r="I33" t="e">
        <f t="shared" si="15"/>
        <v>#VALUE!</v>
      </c>
      <c r="J33" t="e">
        <f t="shared" si="15"/>
        <v>#VALUE!</v>
      </c>
      <c r="K33" t="e">
        <f t="shared" si="15"/>
        <v>#VALUE!</v>
      </c>
      <c r="L33" t="e">
        <f t="shared" si="15"/>
        <v>#VALUE!</v>
      </c>
      <c r="M33" t="e">
        <f t="shared" si="15"/>
        <v>#VALUE!</v>
      </c>
      <c r="N33" t="e">
        <f t="shared" si="15"/>
        <v>#VALUE!</v>
      </c>
      <c r="O33" t="e">
        <f t="shared" si="15"/>
        <v>#VALUE!</v>
      </c>
      <c r="P33" t="e">
        <f t="shared" si="15"/>
        <v>#VALUE!</v>
      </c>
      <c r="Q33" t="e">
        <f t="shared" si="15"/>
        <v>#VALUE!</v>
      </c>
      <c r="R33" t="e">
        <f t="shared" si="15"/>
        <v>#VALUE!</v>
      </c>
      <c r="S33" t="e">
        <f t="shared" si="15"/>
        <v>#VALUE!</v>
      </c>
      <c r="T33" t="e">
        <f t="shared" si="15"/>
        <v>#VALUE!</v>
      </c>
      <c r="U33" t="e">
        <f t="shared" si="15"/>
        <v>#VALUE!</v>
      </c>
      <c r="V33" t="e">
        <f t="shared" si="15"/>
        <v>#VALUE!</v>
      </c>
      <c r="W33" t="e">
        <f t="shared" si="15"/>
        <v>#VALUE!</v>
      </c>
      <c r="X33" t="e">
        <f t="shared" si="15"/>
        <v>#VALUE!</v>
      </c>
      <c r="Y33" t="e">
        <f t="shared" si="16"/>
        <v>#VALUE!</v>
      </c>
      <c r="Z33" t="e">
        <f t="shared" si="16"/>
        <v>#VALUE!</v>
      </c>
      <c r="AA33" t="e">
        <f t="shared" si="16"/>
        <v>#VALUE!</v>
      </c>
      <c r="AB33" t="e">
        <f t="shared" si="16"/>
        <v>#VALUE!</v>
      </c>
      <c r="AC33" t="e">
        <f t="shared" si="16"/>
        <v>#VALUE!</v>
      </c>
      <c r="AD33" t="e">
        <f t="shared" si="16"/>
        <v>#VALUE!</v>
      </c>
      <c r="AE33" t="e">
        <f t="shared" si="16"/>
        <v>#VALUE!</v>
      </c>
      <c r="AF33" t="e">
        <f t="shared" si="16"/>
        <v>#VALUE!</v>
      </c>
      <c r="AG33" t="e">
        <f t="shared" si="16"/>
        <v>#VALUE!</v>
      </c>
      <c r="AH33" t="e">
        <f t="shared" si="16"/>
        <v>#VALUE!</v>
      </c>
      <c r="AI33" t="e">
        <f t="shared" si="16"/>
        <v>#VALUE!</v>
      </c>
      <c r="AJ33" t="e">
        <f t="shared" si="16"/>
        <v>#VALUE!</v>
      </c>
      <c r="AK33" t="e">
        <f t="shared" si="16"/>
        <v>#VALUE!</v>
      </c>
      <c r="AL33" t="e">
        <f t="shared" si="16"/>
        <v>#VALUE!</v>
      </c>
    </row>
    <row r="34" spans="2:38" x14ac:dyDescent="0.35">
      <c r="B34" s="41"/>
      <c r="D34" t="e">
        <f t="shared" si="11"/>
        <v>#VALUE!</v>
      </c>
      <c r="E34" s="25" t="e">
        <f t="shared" si="12"/>
        <v>#VALUE!</v>
      </c>
      <c r="G34" s="25" t="e">
        <f t="shared" si="13"/>
        <v>#VALUE!</v>
      </c>
      <c r="H34" t="e">
        <f t="shared" si="14"/>
        <v>#VALUE!</v>
      </c>
      <c r="I34" t="e">
        <f t="shared" si="15"/>
        <v>#VALUE!</v>
      </c>
      <c r="J34" t="e">
        <f t="shared" si="15"/>
        <v>#VALUE!</v>
      </c>
      <c r="K34" t="e">
        <f t="shared" si="15"/>
        <v>#VALUE!</v>
      </c>
      <c r="L34" t="e">
        <f t="shared" si="15"/>
        <v>#VALUE!</v>
      </c>
      <c r="M34" t="e">
        <f t="shared" si="15"/>
        <v>#VALUE!</v>
      </c>
      <c r="N34" t="e">
        <f t="shared" si="15"/>
        <v>#VALUE!</v>
      </c>
      <c r="O34" t="e">
        <f t="shared" si="15"/>
        <v>#VALUE!</v>
      </c>
      <c r="P34" t="e">
        <f t="shared" si="15"/>
        <v>#VALUE!</v>
      </c>
      <c r="Q34" t="e">
        <f t="shared" si="15"/>
        <v>#VALUE!</v>
      </c>
      <c r="R34" t="e">
        <f t="shared" si="15"/>
        <v>#VALUE!</v>
      </c>
      <c r="S34" t="e">
        <f t="shared" si="15"/>
        <v>#VALUE!</v>
      </c>
      <c r="T34" t="e">
        <f t="shared" si="15"/>
        <v>#VALUE!</v>
      </c>
      <c r="U34" t="e">
        <f t="shared" si="15"/>
        <v>#VALUE!</v>
      </c>
      <c r="V34" t="e">
        <f t="shared" si="15"/>
        <v>#VALUE!</v>
      </c>
      <c r="W34" t="e">
        <f t="shared" si="15"/>
        <v>#VALUE!</v>
      </c>
      <c r="X34" t="e">
        <f t="shared" si="15"/>
        <v>#VALUE!</v>
      </c>
      <c r="Y34" t="e">
        <f t="shared" si="16"/>
        <v>#VALUE!</v>
      </c>
      <c r="Z34" t="e">
        <f t="shared" si="16"/>
        <v>#VALUE!</v>
      </c>
      <c r="AA34" t="e">
        <f t="shared" si="16"/>
        <v>#VALUE!</v>
      </c>
      <c r="AB34" t="e">
        <f t="shared" si="16"/>
        <v>#VALUE!</v>
      </c>
      <c r="AC34" t="e">
        <f t="shared" si="16"/>
        <v>#VALUE!</v>
      </c>
      <c r="AD34" t="e">
        <f t="shared" si="16"/>
        <v>#VALUE!</v>
      </c>
      <c r="AE34" t="e">
        <f t="shared" si="16"/>
        <v>#VALUE!</v>
      </c>
      <c r="AF34" t="e">
        <f t="shared" si="16"/>
        <v>#VALUE!</v>
      </c>
      <c r="AG34" t="e">
        <f t="shared" si="16"/>
        <v>#VALUE!</v>
      </c>
      <c r="AH34" t="e">
        <f t="shared" si="16"/>
        <v>#VALUE!</v>
      </c>
      <c r="AI34" t="e">
        <f t="shared" si="16"/>
        <v>#VALUE!</v>
      </c>
      <c r="AJ34" t="e">
        <f t="shared" si="16"/>
        <v>#VALUE!</v>
      </c>
      <c r="AK34" t="e">
        <f t="shared" si="16"/>
        <v>#VALUE!</v>
      </c>
      <c r="AL34" t="e">
        <f t="shared" si="16"/>
        <v>#VALUE!</v>
      </c>
    </row>
    <row r="35" spans="2:38" x14ac:dyDescent="0.35">
      <c r="B35" s="41"/>
      <c r="D35" t="e">
        <f t="shared" si="11"/>
        <v>#VALUE!</v>
      </c>
      <c r="E35" s="25" t="e">
        <f t="shared" si="12"/>
        <v>#VALUE!</v>
      </c>
      <c r="G35" s="25" t="e">
        <f t="shared" si="13"/>
        <v>#VALUE!</v>
      </c>
      <c r="H35" t="e">
        <f t="shared" si="14"/>
        <v>#VALUE!</v>
      </c>
      <c r="I35" t="e">
        <f t="shared" si="15"/>
        <v>#VALUE!</v>
      </c>
      <c r="J35" t="e">
        <f t="shared" si="15"/>
        <v>#VALUE!</v>
      </c>
      <c r="K35" t="e">
        <f t="shared" si="15"/>
        <v>#VALUE!</v>
      </c>
      <c r="L35" t="e">
        <f t="shared" si="15"/>
        <v>#VALUE!</v>
      </c>
      <c r="M35" t="e">
        <f t="shared" si="15"/>
        <v>#VALUE!</v>
      </c>
      <c r="N35" t="e">
        <f t="shared" si="15"/>
        <v>#VALUE!</v>
      </c>
      <c r="O35" t="e">
        <f t="shared" si="15"/>
        <v>#VALUE!</v>
      </c>
      <c r="P35" t="e">
        <f t="shared" si="15"/>
        <v>#VALUE!</v>
      </c>
      <c r="Q35" t="e">
        <f t="shared" si="15"/>
        <v>#VALUE!</v>
      </c>
      <c r="R35" t="e">
        <f t="shared" si="15"/>
        <v>#VALUE!</v>
      </c>
      <c r="S35" t="e">
        <f t="shared" si="15"/>
        <v>#VALUE!</v>
      </c>
      <c r="T35" t="e">
        <f t="shared" si="15"/>
        <v>#VALUE!</v>
      </c>
      <c r="U35" t="e">
        <f t="shared" si="15"/>
        <v>#VALUE!</v>
      </c>
      <c r="V35" t="e">
        <f t="shared" si="15"/>
        <v>#VALUE!</v>
      </c>
      <c r="W35" t="e">
        <f t="shared" si="15"/>
        <v>#VALUE!</v>
      </c>
      <c r="X35" t="e">
        <f t="shared" si="15"/>
        <v>#VALUE!</v>
      </c>
      <c r="Y35" t="e">
        <f t="shared" si="16"/>
        <v>#VALUE!</v>
      </c>
      <c r="Z35" t="e">
        <f t="shared" si="16"/>
        <v>#VALUE!</v>
      </c>
      <c r="AA35" t="e">
        <f t="shared" si="16"/>
        <v>#VALUE!</v>
      </c>
      <c r="AB35" t="e">
        <f t="shared" si="16"/>
        <v>#VALUE!</v>
      </c>
      <c r="AC35" t="e">
        <f t="shared" si="16"/>
        <v>#VALUE!</v>
      </c>
      <c r="AD35" t="e">
        <f t="shared" si="16"/>
        <v>#VALUE!</v>
      </c>
      <c r="AE35" t="e">
        <f t="shared" si="16"/>
        <v>#VALUE!</v>
      </c>
      <c r="AF35" t="e">
        <f t="shared" si="16"/>
        <v>#VALUE!</v>
      </c>
      <c r="AG35" t="e">
        <f t="shared" si="16"/>
        <v>#VALUE!</v>
      </c>
      <c r="AH35" t="e">
        <f t="shared" si="16"/>
        <v>#VALUE!</v>
      </c>
      <c r="AI35" t="e">
        <f t="shared" si="16"/>
        <v>#VALUE!</v>
      </c>
      <c r="AJ35" t="e">
        <f t="shared" si="16"/>
        <v>#VALUE!</v>
      </c>
      <c r="AK35" t="e">
        <f t="shared" si="16"/>
        <v>#VALUE!</v>
      </c>
      <c r="AL35" t="e">
        <f t="shared" si="16"/>
        <v>#VALUE!</v>
      </c>
    </row>
    <row r="36" spans="2:38" x14ac:dyDescent="0.35">
      <c r="B36" s="41"/>
      <c r="D36" t="e">
        <f t="shared" si="11"/>
        <v>#VALUE!</v>
      </c>
      <c r="E36" s="25" t="e">
        <f t="shared" si="12"/>
        <v>#VALUE!</v>
      </c>
      <c r="G36" s="25" t="e">
        <f t="shared" si="13"/>
        <v>#VALUE!</v>
      </c>
      <c r="H36" t="e">
        <f t="shared" si="14"/>
        <v>#VALUE!</v>
      </c>
      <c r="I36" t="e">
        <f t="shared" si="15"/>
        <v>#VALUE!</v>
      </c>
      <c r="J36" t="e">
        <f t="shared" si="15"/>
        <v>#VALUE!</v>
      </c>
      <c r="K36" t="e">
        <f t="shared" si="15"/>
        <v>#VALUE!</v>
      </c>
      <c r="L36" t="e">
        <f t="shared" si="15"/>
        <v>#VALUE!</v>
      </c>
      <c r="M36" t="e">
        <f t="shared" si="15"/>
        <v>#VALUE!</v>
      </c>
      <c r="N36" t="e">
        <f t="shared" si="15"/>
        <v>#VALUE!</v>
      </c>
      <c r="O36" t="e">
        <f t="shared" si="15"/>
        <v>#VALUE!</v>
      </c>
      <c r="P36" t="e">
        <f t="shared" si="15"/>
        <v>#VALUE!</v>
      </c>
      <c r="Q36" t="e">
        <f t="shared" si="15"/>
        <v>#VALUE!</v>
      </c>
      <c r="R36" t="e">
        <f t="shared" si="15"/>
        <v>#VALUE!</v>
      </c>
      <c r="S36" t="e">
        <f t="shared" si="15"/>
        <v>#VALUE!</v>
      </c>
      <c r="T36" t="e">
        <f t="shared" si="15"/>
        <v>#VALUE!</v>
      </c>
      <c r="U36" t="e">
        <f t="shared" si="15"/>
        <v>#VALUE!</v>
      </c>
      <c r="V36" t="e">
        <f t="shared" si="15"/>
        <v>#VALUE!</v>
      </c>
      <c r="W36" t="e">
        <f t="shared" si="15"/>
        <v>#VALUE!</v>
      </c>
      <c r="X36" t="e">
        <f t="shared" si="15"/>
        <v>#VALUE!</v>
      </c>
      <c r="Y36" t="e">
        <f t="shared" si="16"/>
        <v>#VALUE!</v>
      </c>
      <c r="Z36" t="e">
        <f t="shared" si="16"/>
        <v>#VALUE!</v>
      </c>
      <c r="AA36" t="e">
        <f t="shared" si="16"/>
        <v>#VALUE!</v>
      </c>
      <c r="AB36" t="e">
        <f t="shared" si="16"/>
        <v>#VALUE!</v>
      </c>
      <c r="AC36" t="e">
        <f t="shared" si="16"/>
        <v>#VALUE!</v>
      </c>
      <c r="AD36" t="e">
        <f t="shared" si="16"/>
        <v>#VALUE!</v>
      </c>
      <c r="AE36" t="e">
        <f t="shared" si="16"/>
        <v>#VALUE!</v>
      </c>
      <c r="AF36" t="e">
        <f t="shared" si="16"/>
        <v>#VALUE!</v>
      </c>
      <c r="AG36" t="e">
        <f t="shared" si="16"/>
        <v>#VALUE!</v>
      </c>
      <c r="AH36" t="e">
        <f t="shared" si="16"/>
        <v>#VALUE!</v>
      </c>
      <c r="AI36" t="e">
        <f t="shared" si="16"/>
        <v>#VALUE!</v>
      </c>
      <c r="AJ36" t="e">
        <f t="shared" si="16"/>
        <v>#VALUE!</v>
      </c>
      <c r="AK36" t="e">
        <f t="shared" si="16"/>
        <v>#VALUE!</v>
      </c>
      <c r="AL36" t="e">
        <f t="shared" si="16"/>
        <v>#VALUE!</v>
      </c>
    </row>
    <row r="37" spans="2:38" x14ac:dyDescent="0.35">
      <c r="B37" s="41"/>
      <c r="D37" t="e">
        <f t="shared" si="11"/>
        <v>#VALUE!</v>
      </c>
      <c r="E37" s="25" t="e">
        <f t="shared" si="12"/>
        <v>#VALUE!</v>
      </c>
      <c r="G37" s="25" t="e">
        <f t="shared" si="13"/>
        <v>#VALUE!</v>
      </c>
      <c r="H37" t="e">
        <f t="shared" si="14"/>
        <v>#VALUE!</v>
      </c>
      <c r="I37" t="e">
        <f t="shared" si="15"/>
        <v>#VALUE!</v>
      </c>
      <c r="J37" t="e">
        <f t="shared" si="15"/>
        <v>#VALUE!</v>
      </c>
      <c r="K37" t="e">
        <f t="shared" si="15"/>
        <v>#VALUE!</v>
      </c>
      <c r="L37" t="e">
        <f t="shared" si="15"/>
        <v>#VALUE!</v>
      </c>
      <c r="M37" t="e">
        <f t="shared" si="15"/>
        <v>#VALUE!</v>
      </c>
      <c r="N37" t="e">
        <f t="shared" si="15"/>
        <v>#VALUE!</v>
      </c>
      <c r="O37" t="e">
        <f t="shared" si="15"/>
        <v>#VALUE!</v>
      </c>
      <c r="P37" t="e">
        <f t="shared" si="15"/>
        <v>#VALUE!</v>
      </c>
      <c r="Q37" t="e">
        <f t="shared" si="15"/>
        <v>#VALUE!</v>
      </c>
      <c r="R37" t="e">
        <f t="shared" si="15"/>
        <v>#VALUE!</v>
      </c>
      <c r="S37" t="e">
        <f t="shared" si="15"/>
        <v>#VALUE!</v>
      </c>
      <c r="T37" t="e">
        <f t="shared" si="15"/>
        <v>#VALUE!</v>
      </c>
      <c r="U37" t="e">
        <f t="shared" si="15"/>
        <v>#VALUE!</v>
      </c>
      <c r="V37" t="e">
        <f t="shared" si="15"/>
        <v>#VALUE!</v>
      </c>
      <c r="W37" t="e">
        <f t="shared" si="15"/>
        <v>#VALUE!</v>
      </c>
      <c r="X37" t="e">
        <f t="shared" si="15"/>
        <v>#VALUE!</v>
      </c>
      <c r="Y37" t="e">
        <f t="shared" si="16"/>
        <v>#VALUE!</v>
      </c>
      <c r="Z37" t="e">
        <f t="shared" si="16"/>
        <v>#VALUE!</v>
      </c>
      <c r="AA37" t="e">
        <f t="shared" si="16"/>
        <v>#VALUE!</v>
      </c>
      <c r="AB37" t="e">
        <f t="shared" si="16"/>
        <v>#VALUE!</v>
      </c>
      <c r="AC37" t="e">
        <f t="shared" si="16"/>
        <v>#VALUE!</v>
      </c>
      <c r="AD37" t="e">
        <f t="shared" si="16"/>
        <v>#VALUE!</v>
      </c>
      <c r="AE37" t="e">
        <f t="shared" si="16"/>
        <v>#VALUE!</v>
      </c>
      <c r="AF37" t="e">
        <f t="shared" si="16"/>
        <v>#VALUE!</v>
      </c>
      <c r="AG37" t="e">
        <f t="shared" si="16"/>
        <v>#VALUE!</v>
      </c>
      <c r="AH37" t="e">
        <f t="shared" si="16"/>
        <v>#VALUE!</v>
      </c>
      <c r="AI37" t="e">
        <f t="shared" si="16"/>
        <v>#VALUE!</v>
      </c>
      <c r="AJ37" t="e">
        <f t="shared" si="16"/>
        <v>#VALUE!</v>
      </c>
      <c r="AK37" t="e">
        <f t="shared" si="16"/>
        <v>#VALUE!</v>
      </c>
      <c r="AL37" t="e">
        <f t="shared" si="16"/>
        <v>#VALUE!</v>
      </c>
    </row>
    <row r="38" spans="2:38" x14ac:dyDescent="0.35">
      <c r="B38" s="41"/>
      <c r="D38" t="e">
        <f t="shared" si="11"/>
        <v>#VALUE!</v>
      </c>
      <c r="E38" s="25" t="e">
        <f t="shared" si="12"/>
        <v>#VALUE!</v>
      </c>
      <c r="G38" s="25" t="e">
        <f t="shared" si="13"/>
        <v>#VALUE!</v>
      </c>
      <c r="H38" t="e">
        <f t="shared" si="14"/>
        <v>#VALUE!</v>
      </c>
      <c r="I38" t="e">
        <f t="shared" si="15"/>
        <v>#VALUE!</v>
      </c>
      <c r="J38" t="e">
        <f t="shared" si="15"/>
        <v>#VALUE!</v>
      </c>
      <c r="K38" t="e">
        <f t="shared" si="15"/>
        <v>#VALUE!</v>
      </c>
      <c r="L38" t="e">
        <f t="shared" si="15"/>
        <v>#VALUE!</v>
      </c>
      <c r="M38" t="e">
        <f t="shared" si="15"/>
        <v>#VALUE!</v>
      </c>
      <c r="N38" t="e">
        <f t="shared" si="15"/>
        <v>#VALUE!</v>
      </c>
      <c r="O38" t="e">
        <f t="shared" si="15"/>
        <v>#VALUE!</v>
      </c>
      <c r="P38" t="e">
        <f t="shared" si="15"/>
        <v>#VALUE!</v>
      </c>
      <c r="Q38" t="e">
        <f t="shared" si="15"/>
        <v>#VALUE!</v>
      </c>
      <c r="R38" t="e">
        <f t="shared" si="15"/>
        <v>#VALUE!</v>
      </c>
      <c r="S38" t="e">
        <f t="shared" si="15"/>
        <v>#VALUE!</v>
      </c>
      <c r="T38" t="e">
        <f t="shared" si="15"/>
        <v>#VALUE!</v>
      </c>
      <c r="U38" t="e">
        <f t="shared" si="15"/>
        <v>#VALUE!</v>
      </c>
      <c r="V38" t="e">
        <f t="shared" si="15"/>
        <v>#VALUE!</v>
      </c>
      <c r="W38" t="e">
        <f t="shared" si="15"/>
        <v>#VALUE!</v>
      </c>
      <c r="X38" t="e">
        <f t="shared" si="15"/>
        <v>#VALUE!</v>
      </c>
      <c r="Y38" t="e">
        <f t="shared" si="16"/>
        <v>#VALUE!</v>
      </c>
      <c r="Z38" t="e">
        <f t="shared" si="16"/>
        <v>#VALUE!</v>
      </c>
      <c r="AA38" t="e">
        <f t="shared" si="16"/>
        <v>#VALUE!</v>
      </c>
      <c r="AB38" t="e">
        <f t="shared" si="16"/>
        <v>#VALUE!</v>
      </c>
      <c r="AC38" t="e">
        <f t="shared" si="16"/>
        <v>#VALUE!</v>
      </c>
      <c r="AD38" t="e">
        <f t="shared" si="16"/>
        <v>#VALUE!</v>
      </c>
      <c r="AE38" t="e">
        <f t="shared" si="16"/>
        <v>#VALUE!</v>
      </c>
      <c r="AF38" t="e">
        <f t="shared" si="16"/>
        <v>#VALUE!</v>
      </c>
      <c r="AG38" t="e">
        <f t="shared" si="16"/>
        <v>#VALUE!</v>
      </c>
      <c r="AH38" t="e">
        <f t="shared" si="16"/>
        <v>#VALUE!</v>
      </c>
      <c r="AI38" t="e">
        <f t="shared" si="16"/>
        <v>#VALUE!</v>
      </c>
      <c r="AJ38" t="e">
        <f t="shared" si="16"/>
        <v>#VALUE!</v>
      </c>
      <c r="AK38" t="e">
        <f t="shared" si="16"/>
        <v>#VALUE!</v>
      </c>
      <c r="AL38" t="e">
        <f t="shared" si="16"/>
        <v>#VALUE!</v>
      </c>
    </row>
    <row r="39" spans="2:38" x14ac:dyDescent="0.35">
      <c r="B39" s="41"/>
      <c r="D39" t="e">
        <f t="shared" si="11"/>
        <v>#VALUE!</v>
      </c>
      <c r="E39" s="25" t="e">
        <f t="shared" si="12"/>
        <v>#VALUE!</v>
      </c>
      <c r="G39" s="25" t="e">
        <f t="shared" si="13"/>
        <v>#VALUE!</v>
      </c>
      <c r="H39" t="e">
        <f t="shared" si="14"/>
        <v>#VALUE!</v>
      </c>
      <c r="I39" t="e">
        <f t="shared" si="15"/>
        <v>#VALUE!</v>
      </c>
      <c r="J39" t="e">
        <f t="shared" si="15"/>
        <v>#VALUE!</v>
      </c>
      <c r="K39" t="e">
        <f t="shared" si="15"/>
        <v>#VALUE!</v>
      </c>
      <c r="L39" t="e">
        <f t="shared" si="15"/>
        <v>#VALUE!</v>
      </c>
      <c r="M39" t="e">
        <f t="shared" si="15"/>
        <v>#VALUE!</v>
      </c>
      <c r="N39" t="e">
        <f t="shared" si="15"/>
        <v>#VALUE!</v>
      </c>
      <c r="O39" t="e">
        <f t="shared" si="15"/>
        <v>#VALUE!</v>
      </c>
      <c r="P39" t="e">
        <f t="shared" si="15"/>
        <v>#VALUE!</v>
      </c>
      <c r="Q39" t="e">
        <f t="shared" si="15"/>
        <v>#VALUE!</v>
      </c>
      <c r="R39" t="e">
        <f t="shared" si="15"/>
        <v>#VALUE!</v>
      </c>
      <c r="S39" t="e">
        <f t="shared" si="15"/>
        <v>#VALUE!</v>
      </c>
      <c r="T39" t="e">
        <f t="shared" si="15"/>
        <v>#VALUE!</v>
      </c>
      <c r="U39" t="e">
        <f t="shared" si="15"/>
        <v>#VALUE!</v>
      </c>
      <c r="V39" t="e">
        <f t="shared" si="15"/>
        <v>#VALUE!</v>
      </c>
      <c r="W39" t="e">
        <f t="shared" si="15"/>
        <v>#VALUE!</v>
      </c>
      <c r="X39" t="e">
        <f t="shared" ref="X39:AA61" si="17">TRIM(MID($H39,X$1,1))</f>
        <v>#VALUE!</v>
      </c>
      <c r="Y39" t="e">
        <f t="shared" si="16"/>
        <v>#VALUE!</v>
      </c>
      <c r="Z39" t="e">
        <f t="shared" si="16"/>
        <v>#VALUE!</v>
      </c>
      <c r="AA39" t="e">
        <f t="shared" si="16"/>
        <v>#VALUE!</v>
      </c>
      <c r="AB39" t="e">
        <f t="shared" si="16"/>
        <v>#VALUE!</v>
      </c>
      <c r="AC39" t="e">
        <f t="shared" si="16"/>
        <v>#VALUE!</v>
      </c>
      <c r="AD39" t="e">
        <f t="shared" si="16"/>
        <v>#VALUE!</v>
      </c>
      <c r="AE39" t="e">
        <f t="shared" si="16"/>
        <v>#VALUE!</v>
      </c>
      <c r="AF39" t="e">
        <f t="shared" si="16"/>
        <v>#VALUE!</v>
      </c>
      <c r="AG39" t="e">
        <f t="shared" si="16"/>
        <v>#VALUE!</v>
      </c>
      <c r="AH39" t="e">
        <f t="shared" si="16"/>
        <v>#VALUE!</v>
      </c>
      <c r="AI39" t="e">
        <f t="shared" si="16"/>
        <v>#VALUE!</v>
      </c>
      <c r="AJ39" t="e">
        <f t="shared" si="16"/>
        <v>#VALUE!</v>
      </c>
      <c r="AK39" t="e">
        <f t="shared" si="16"/>
        <v>#VALUE!</v>
      </c>
      <c r="AL39" t="e">
        <f t="shared" si="16"/>
        <v>#VALUE!</v>
      </c>
    </row>
    <row r="40" spans="2:38" x14ac:dyDescent="0.35">
      <c r="B40" s="41"/>
      <c r="D40" t="e">
        <f t="shared" si="11"/>
        <v>#VALUE!</v>
      </c>
      <c r="E40" s="25" t="e">
        <f t="shared" si="12"/>
        <v>#VALUE!</v>
      </c>
      <c r="G40" s="25" t="e">
        <f t="shared" si="13"/>
        <v>#VALUE!</v>
      </c>
      <c r="H40" t="e">
        <f t="shared" si="14"/>
        <v>#VALUE!</v>
      </c>
      <c r="I40" t="e">
        <f t="shared" ref="I40:W56" si="18">TRIM(MID($H40,I$1,1))</f>
        <v>#VALUE!</v>
      </c>
      <c r="J40" t="e">
        <f t="shared" si="18"/>
        <v>#VALUE!</v>
      </c>
      <c r="K40" t="e">
        <f t="shared" si="18"/>
        <v>#VALUE!</v>
      </c>
      <c r="L40" t="e">
        <f t="shared" si="18"/>
        <v>#VALUE!</v>
      </c>
      <c r="M40" t="e">
        <f t="shared" si="18"/>
        <v>#VALUE!</v>
      </c>
      <c r="N40" t="e">
        <f t="shared" si="18"/>
        <v>#VALUE!</v>
      </c>
      <c r="O40" t="e">
        <f t="shared" si="18"/>
        <v>#VALUE!</v>
      </c>
      <c r="P40" t="e">
        <f t="shared" si="18"/>
        <v>#VALUE!</v>
      </c>
      <c r="Q40" t="e">
        <f t="shared" si="18"/>
        <v>#VALUE!</v>
      </c>
      <c r="R40" t="e">
        <f t="shared" si="18"/>
        <v>#VALUE!</v>
      </c>
      <c r="S40" t="e">
        <f t="shared" si="18"/>
        <v>#VALUE!</v>
      </c>
      <c r="T40" t="e">
        <f t="shared" si="18"/>
        <v>#VALUE!</v>
      </c>
      <c r="U40" t="e">
        <f t="shared" si="18"/>
        <v>#VALUE!</v>
      </c>
      <c r="V40" t="e">
        <f t="shared" si="18"/>
        <v>#VALUE!</v>
      </c>
      <c r="W40" t="e">
        <f t="shared" si="18"/>
        <v>#VALUE!</v>
      </c>
      <c r="X40" t="e">
        <f t="shared" si="17"/>
        <v>#VALUE!</v>
      </c>
      <c r="Y40" t="e">
        <f t="shared" si="16"/>
        <v>#VALUE!</v>
      </c>
      <c r="Z40" t="e">
        <f t="shared" si="16"/>
        <v>#VALUE!</v>
      </c>
      <c r="AA40" t="e">
        <f t="shared" si="16"/>
        <v>#VALUE!</v>
      </c>
      <c r="AB40" t="e">
        <f t="shared" si="16"/>
        <v>#VALUE!</v>
      </c>
      <c r="AC40" t="e">
        <f t="shared" si="16"/>
        <v>#VALUE!</v>
      </c>
      <c r="AD40" t="e">
        <f t="shared" si="16"/>
        <v>#VALUE!</v>
      </c>
      <c r="AE40" t="e">
        <f t="shared" si="16"/>
        <v>#VALUE!</v>
      </c>
      <c r="AF40" t="e">
        <f t="shared" si="16"/>
        <v>#VALUE!</v>
      </c>
      <c r="AG40" t="e">
        <f t="shared" si="16"/>
        <v>#VALUE!</v>
      </c>
      <c r="AH40" t="e">
        <f t="shared" si="16"/>
        <v>#VALUE!</v>
      </c>
      <c r="AI40" t="e">
        <f t="shared" si="16"/>
        <v>#VALUE!</v>
      </c>
      <c r="AJ40" t="e">
        <f t="shared" si="16"/>
        <v>#VALUE!</v>
      </c>
      <c r="AK40" t="e">
        <f t="shared" si="16"/>
        <v>#VALUE!</v>
      </c>
      <c r="AL40" t="e">
        <f t="shared" si="16"/>
        <v>#VALUE!</v>
      </c>
    </row>
    <row r="41" spans="2:38" x14ac:dyDescent="0.35">
      <c r="B41" s="41"/>
      <c r="D41" t="e">
        <f t="shared" si="11"/>
        <v>#VALUE!</v>
      </c>
      <c r="E41" s="25" t="e">
        <f t="shared" si="12"/>
        <v>#VALUE!</v>
      </c>
      <c r="G41" s="25" t="e">
        <f t="shared" si="13"/>
        <v>#VALUE!</v>
      </c>
      <c r="H41" t="e">
        <f t="shared" si="14"/>
        <v>#VALUE!</v>
      </c>
      <c r="I41" t="e">
        <f t="shared" si="18"/>
        <v>#VALUE!</v>
      </c>
      <c r="J41" t="e">
        <f t="shared" si="18"/>
        <v>#VALUE!</v>
      </c>
      <c r="K41" t="e">
        <f t="shared" si="18"/>
        <v>#VALUE!</v>
      </c>
      <c r="L41" t="e">
        <f t="shared" si="18"/>
        <v>#VALUE!</v>
      </c>
      <c r="M41" t="e">
        <f t="shared" si="18"/>
        <v>#VALUE!</v>
      </c>
      <c r="N41" t="e">
        <f t="shared" si="18"/>
        <v>#VALUE!</v>
      </c>
      <c r="O41" t="e">
        <f t="shared" si="18"/>
        <v>#VALUE!</v>
      </c>
      <c r="P41" t="e">
        <f t="shared" si="18"/>
        <v>#VALUE!</v>
      </c>
      <c r="Q41" t="e">
        <f t="shared" si="18"/>
        <v>#VALUE!</v>
      </c>
      <c r="R41" t="e">
        <f t="shared" si="18"/>
        <v>#VALUE!</v>
      </c>
      <c r="S41" t="e">
        <f t="shared" si="18"/>
        <v>#VALUE!</v>
      </c>
      <c r="T41" t="e">
        <f t="shared" si="18"/>
        <v>#VALUE!</v>
      </c>
      <c r="U41" t="e">
        <f t="shared" si="18"/>
        <v>#VALUE!</v>
      </c>
      <c r="V41" t="e">
        <f t="shared" si="18"/>
        <v>#VALUE!</v>
      </c>
      <c r="W41" t="e">
        <f t="shared" si="18"/>
        <v>#VALUE!</v>
      </c>
      <c r="X41" t="e">
        <f t="shared" si="17"/>
        <v>#VALUE!</v>
      </c>
      <c r="Y41" t="e">
        <f t="shared" si="16"/>
        <v>#VALUE!</v>
      </c>
      <c r="Z41" t="e">
        <f t="shared" si="16"/>
        <v>#VALUE!</v>
      </c>
      <c r="AA41" t="e">
        <f t="shared" si="16"/>
        <v>#VALUE!</v>
      </c>
      <c r="AB41" t="e">
        <f t="shared" si="16"/>
        <v>#VALUE!</v>
      </c>
      <c r="AC41" t="e">
        <f t="shared" si="16"/>
        <v>#VALUE!</v>
      </c>
      <c r="AD41" t="e">
        <f t="shared" si="16"/>
        <v>#VALUE!</v>
      </c>
      <c r="AE41" t="e">
        <f t="shared" si="16"/>
        <v>#VALUE!</v>
      </c>
      <c r="AF41" t="e">
        <f t="shared" si="16"/>
        <v>#VALUE!</v>
      </c>
      <c r="AG41" t="e">
        <f t="shared" si="16"/>
        <v>#VALUE!</v>
      </c>
      <c r="AH41" t="e">
        <f t="shared" si="16"/>
        <v>#VALUE!</v>
      </c>
      <c r="AI41" t="e">
        <f t="shared" si="16"/>
        <v>#VALUE!</v>
      </c>
      <c r="AJ41" t="e">
        <f t="shared" si="16"/>
        <v>#VALUE!</v>
      </c>
      <c r="AK41" t="e">
        <f t="shared" si="16"/>
        <v>#VALUE!</v>
      </c>
      <c r="AL41" t="e">
        <f t="shared" si="16"/>
        <v>#VALUE!</v>
      </c>
    </row>
    <row r="42" spans="2:38" x14ac:dyDescent="0.35">
      <c r="B42" s="41"/>
      <c r="D42" t="e">
        <f t="shared" si="11"/>
        <v>#VALUE!</v>
      </c>
      <c r="E42" s="25" t="e">
        <f t="shared" si="12"/>
        <v>#VALUE!</v>
      </c>
      <c r="G42" s="25" t="e">
        <f t="shared" si="13"/>
        <v>#VALUE!</v>
      </c>
      <c r="H42" t="e">
        <f t="shared" si="14"/>
        <v>#VALUE!</v>
      </c>
      <c r="I42" t="e">
        <f t="shared" si="18"/>
        <v>#VALUE!</v>
      </c>
      <c r="J42" t="e">
        <f t="shared" si="18"/>
        <v>#VALUE!</v>
      </c>
      <c r="K42" t="e">
        <f t="shared" si="18"/>
        <v>#VALUE!</v>
      </c>
      <c r="L42" t="e">
        <f t="shared" si="18"/>
        <v>#VALUE!</v>
      </c>
      <c r="M42" t="e">
        <f t="shared" si="18"/>
        <v>#VALUE!</v>
      </c>
      <c r="N42" t="e">
        <f t="shared" si="18"/>
        <v>#VALUE!</v>
      </c>
      <c r="O42" t="e">
        <f t="shared" si="18"/>
        <v>#VALUE!</v>
      </c>
      <c r="P42" t="e">
        <f t="shared" si="18"/>
        <v>#VALUE!</v>
      </c>
      <c r="Q42" t="e">
        <f t="shared" si="18"/>
        <v>#VALUE!</v>
      </c>
      <c r="R42" t="e">
        <f t="shared" si="18"/>
        <v>#VALUE!</v>
      </c>
      <c r="S42" t="e">
        <f t="shared" si="18"/>
        <v>#VALUE!</v>
      </c>
      <c r="T42" t="e">
        <f t="shared" si="18"/>
        <v>#VALUE!</v>
      </c>
      <c r="U42" t="e">
        <f t="shared" si="18"/>
        <v>#VALUE!</v>
      </c>
      <c r="V42" t="e">
        <f t="shared" si="18"/>
        <v>#VALUE!</v>
      </c>
      <c r="W42" t="e">
        <f t="shared" si="18"/>
        <v>#VALUE!</v>
      </c>
      <c r="X42" t="e">
        <f t="shared" si="17"/>
        <v>#VALUE!</v>
      </c>
      <c r="Y42" t="e">
        <f t="shared" si="16"/>
        <v>#VALUE!</v>
      </c>
      <c r="Z42" t="e">
        <f t="shared" si="16"/>
        <v>#VALUE!</v>
      </c>
      <c r="AA42" t="e">
        <f t="shared" si="16"/>
        <v>#VALUE!</v>
      </c>
      <c r="AB42" t="e">
        <f t="shared" ref="AB42:AL61" si="19">TRIM(MID($H42,AB$1,1))</f>
        <v>#VALUE!</v>
      </c>
      <c r="AC42" t="e">
        <f t="shared" si="19"/>
        <v>#VALUE!</v>
      </c>
      <c r="AD42" t="e">
        <f t="shared" si="19"/>
        <v>#VALUE!</v>
      </c>
      <c r="AE42" t="e">
        <f t="shared" si="19"/>
        <v>#VALUE!</v>
      </c>
      <c r="AF42" t="e">
        <f t="shared" si="19"/>
        <v>#VALUE!</v>
      </c>
      <c r="AG42" t="e">
        <f t="shared" si="19"/>
        <v>#VALUE!</v>
      </c>
      <c r="AH42" t="e">
        <f t="shared" si="19"/>
        <v>#VALUE!</v>
      </c>
      <c r="AI42" t="e">
        <f t="shared" si="19"/>
        <v>#VALUE!</v>
      </c>
      <c r="AJ42" t="e">
        <f t="shared" si="19"/>
        <v>#VALUE!</v>
      </c>
      <c r="AK42" t="e">
        <f t="shared" si="19"/>
        <v>#VALUE!</v>
      </c>
      <c r="AL42" t="e">
        <f t="shared" si="19"/>
        <v>#VALUE!</v>
      </c>
    </row>
    <row r="43" spans="2:38" x14ac:dyDescent="0.35">
      <c r="B43" s="41"/>
      <c r="D43" t="e">
        <f t="shared" si="11"/>
        <v>#VALUE!</v>
      </c>
      <c r="E43" s="25" t="e">
        <f t="shared" si="12"/>
        <v>#VALUE!</v>
      </c>
      <c r="G43" s="25" t="e">
        <f t="shared" si="13"/>
        <v>#VALUE!</v>
      </c>
      <c r="H43" t="e">
        <f t="shared" si="14"/>
        <v>#VALUE!</v>
      </c>
      <c r="I43" t="e">
        <f t="shared" si="18"/>
        <v>#VALUE!</v>
      </c>
      <c r="J43" t="e">
        <f t="shared" si="18"/>
        <v>#VALUE!</v>
      </c>
      <c r="K43" t="e">
        <f t="shared" si="18"/>
        <v>#VALUE!</v>
      </c>
      <c r="L43" t="e">
        <f t="shared" si="18"/>
        <v>#VALUE!</v>
      </c>
      <c r="M43" t="e">
        <f t="shared" si="18"/>
        <v>#VALUE!</v>
      </c>
      <c r="N43" t="e">
        <f t="shared" si="18"/>
        <v>#VALUE!</v>
      </c>
      <c r="O43" t="e">
        <f t="shared" si="18"/>
        <v>#VALUE!</v>
      </c>
      <c r="P43" t="e">
        <f t="shared" si="18"/>
        <v>#VALUE!</v>
      </c>
      <c r="Q43" t="e">
        <f t="shared" si="18"/>
        <v>#VALUE!</v>
      </c>
      <c r="R43" t="e">
        <f t="shared" si="18"/>
        <v>#VALUE!</v>
      </c>
      <c r="S43" t="e">
        <f t="shared" si="18"/>
        <v>#VALUE!</v>
      </c>
      <c r="T43" t="e">
        <f t="shared" si="18"/>
        <v>#VALUE!</v>
      </c>
      <c r="U43" t="e">
        <f t="shared" si="18"/>
        <v>#VALUE!</v>
      </c>
      <c r="V43" t="e">
        <f t="shared" si="18"/>
        <v>#VALUE!</v>
      </c>
      <c r="W43" t="e">
        <f t="shared" si="18"/>
        <v>#VALUE!</v>
      </c>
      <c r="X43" t="e">
        <f t="shared" si="17"/>
        <v>#VALUE!</v>
      </c>
      <c r="Y43" t="e">
        <f t="shared" si="17"/>
        <v>#VALUE!</v>
      </c>
      <c r="Z43" t="e">
        <f t="shared" si="17"/>
        <v>#VALUE!</v>
      </c>
      <c r="AA43" t="e">
        <f t="shared" si="17"/>
        <v>#VALUE!</v>
      </c>
      <c r="AB43" t="e">
        <f t="shared" si="19"/>
        <v>#VALUE!</v>
      </c>
      <c r="AC43" t="e">
        <f t="shared" si="19"/>
        <v>#VALUE!</v>
      </c>
      <c r="AD43" t="e">
        <f t="shared" si="19"/>
        <v>#VALUE!</v>
      </c>
      <c r="AE43" t="e">
        <f t="shared" si="19"/>
        <v>#VALUE!</v>
      </c>
      <c r="AF43" t="e">
        <f t="shared" si="19"/>
        <v>#VALUE!</v>
      </c>
      <c r="AG43" t="e">
        <f t="shared" si="19"/>
        <v>#VALUE!</v>
      </c>
      <c r="AH43" t="e">
        <f t="shared" si="19"/>
        <v>#VALUE!</v>
      </c>
      <c r="AI43" t="e">
        <f t="shared" si="19"/>
        <v>#VALUE!</v>
      </c>
      <c r="AJ43" t="e">
        <f t="shared" si="19"/>
        <v>#VALUE!</v>
      </c>
      <c r="AK43" t="e">
        <f t="shared" si="19"/>
        <v>#VALUE!</v>
      </c>
      <c r="AL43" t="e">
        <f t="shared" si="19"/>
        <v>#VALUE!</v>
      </c>
    </row>
    <row r="44" spans="2:38" x14ac:dyDescent="0.35">
      <c r="B44" s="41"/>
      <c r="D44" t="e">
        <f t="shared" si="11"/>
        <v>#VALUE!</v>
      </c>
      <c r="E44" s="25" t="e">
        <f t="shared" si="12"/>
        <v>#VALUE!</v>
      </c>
      <c r="G44" s="25" t="e">
        <f t="shared" si="13"/>
        <v>#VALUE!</v>
      </c>
      <c r="H44" t="e">
        <f t="shared" si="14"/>
        <v>#VALUE!</v>
      </c>
      <c r="I44" t="e">
        <f t="shared" si="18"/>
        <v>#VALUE!</v>
      </c>
      <c r="J44" t="e">
        <f t="shared" si="18"/>
        <v>#VALUE!</v>
      </c>
      <c r="K44" t="e">
        <f t="shared" si="18"/>
        <v>#VALUE!</v>
      </c>
      <c r="L44" t="e">
        <f t="shared" si="18"/>
        <v>#VALUE!</v>
      </c>
      <c r="M44" t="e">
        <f t="shared" si="18"/>
        <v>#VALUE!</v>
      </c>
      <c r="N44" t="e">
        <f t="shared" si="18"/>
        <v>#VALUE!</v>
      </c>
      <c r="O44" t="e">
        <f t="shared" si="18"/>
        <v>#VALUE!</v>
      </c>
      <c r="P44" t="e">
        <f t="shared" si="18"/>
        <v>#VALUE!</v>
      </c>
      <c r="Q44" t="e">
        <f t="shared" si="18"/>
        <v>#VALUE!</v>
      </c>
      <c r="R44" t="e">
        <f t="shared" si="18"/>
        <v>#VALUE!</v>
      </c>
      <c r="S44" t="e">
        <f t="shared" si="18"/>
        <v>#VALUE!</v>
      </c>
      <c r="T44" t="e">
        <f t="shared" si="18"/>
        <v>#VALUE!</v>
      </c>
      <c r="U44" t="e">
        <f t="shared" si="18"/>
        <v>#VALUE!</v>
      </c>
      <c r="V44" t="e">
        <f t="shared" si="18"/>
        <v>#VALUE!</v>
      </c>
      <c r="W44" t="e">
        <f t="shared" si="18"/>
        <v>#VALUE!</v>
      </c>
      <c r="X44" t="e">
        <f t="shared" si="17"/>
        <v>#VALUE!</v>
      </c>
      <c r="Y44" t="e">
        <f t="shared" si="17"/>
        <v>#VALUE!</v>
      </c>
      <c r="Z44" t="e">
        <f t="shared" si="17"/>
        <v>#VALUE!</v>
      </c>
      <c r="AA44" t="e">
        <f t="shared" si="17"/>
        <v>#VALUE!</v>
      </c>
      <c r="AB44" t="e">
        <f t="shared" si="19"/>
        <v>#VALUE!</v>
      </c>
      <c r="AC44" t="e">
        <f t="shared" si="19"/>
        <v>#VALUE!</v>
      </c>
      <c r="AD44" t="e">
        <f t="shared" si="19"/>
        <v>#VALUE!</v>
      </c>
      <c r="AE44" t="e">
        <f t="shared" si="19"/>
        <v>#VALUE!</v>
      </c>
      <c r="AF44" t="e">
        <f t="shared" si="19"/>
        <v>#VALUE!</v>
      </c>
      <c r="AG44" t="e">
        <f t="shared" si="19"/>
        <v>#VALUE!</v>
      </c>
      <c r="AH44" t="e">
        <f t="shared" si="19"/>
        <v>#VALUE!</v>
      </c>
      <c r="AI44" t="e">
        <f t="shared" si="19"/>
        <v>#VALUE!</v>
      </c>
      <c r="AJ44" t="e">
        <f t="shared" si="19"/>
        <v>#VALUE!</v>
      </c>
      <c r="AK44" t="e">
        <f t="shared" si="19"/>
        <v>#VALUE!</v>
      </c>
      <c r="AL44" t="e">
        <f t="shared" si="19"/>
        <v>#VALUE!</v>
      </c>
    </row>
    <row r="45" spans="2:38" x14ac:dyDescent="0.35">
      <c r="B45" s="41"/>
      <c r="D45" t="e">
        <f t="shared" si="11"/>
        <v>#VALUE!</v>
      </c>
      <c r="E45" s="25" t="e">
        <f t="shared" si="12"/>
        <v>#VALUE!</v>
      </c>
      <c r="G45" s="25" t="e">
        <f t="shared" si="13"/>
        <v>#VALUE!</v>
      </c>
      <c r="H45" t="e">
        <f t="shared" si="14"/>
        <v>#VALUE!</v>
      </c>
      <c r="I45" t="e">
        <f t="shared" si="18"/>
        <v>#VALUE!</v>
      </c>
      <c r="J45" t="e">
        <f t="shared" si="18"/>
        <v>#VALUE!</v>
      </c>
      <c r="K45" t="e">
        <f t="shared" si="18"/>
        <v>#VALUE!</v>
      </c>
      <c r="L45" t="e">
        <f t="shared" si="18"/>
        <v>#VALUE!</v>
      </c>
      <c r="M45" t="e">
        <f t="shared" si="18"/>
        <v>#VALUE!</v>
      </c>
      <c r="N45" t="e">
        <f t="shared" si="18"/>
        <v>#VALUE!</v>
      </c>
      <c r="O45" t="e">
        <f t="shared" si="18"/>
        <v>#VALUE!</v>
      </c>
      <c r="P45" t="e">
        <f t="shared" si="18"/>
        <v>#VALUE!</v>
      </c>
      <c r="Q45" t="e">
        <f t="shared" si="18"/>
        <v>#VALUE!</v>
      </c>
      <c r="R45" t="e">
        <f t="shared" si="18"/>
        <v>#VALUE!</v>
      </c>
      <c r="S45" t="e">
        <f t="shared" si="18"/>
        <v>#VALUE!</v>
      </c>
      <c r="T45" t="e">
        <f t="shared" si="18"/>
        <v>#VALUE!</v>
      </c>
      <c r="U45" t="e">
        <f t="shared" si="18"/>
        <v>#VALUE!</v>
      </c>
      <c r="V45" t="e">
        <f t="shared" si="18"/>
        <v>#VALUE!</v>
      </c>
      <c r="W45" t="e">
        <f t="shared" si="18"/>
        <v>#VALUE!</v>
      </c>
      <c r="X45" t="e">
        <f t="shared" si="17"/>
        <v>#VALUE!</v>
      </c>
      <c r="Y45" t="e">
        <f t="shared" si="17"/>
        <v>#VALUE!</v>
      </c>
      <c r="Z45" t="e">
        <f t="shared" si="17"/>
        <v>#VALUE!</v>
      </c>
      <c r="AA45" t="e">
        <f t="shared" si="17"/>
        <v>#VALUE!</v>
      </c>
      <c r="AB45" t="e">
        <f t="shared" si="19"/>
        <v>#VALUE!</v>
      </c>
      <c r="AC45" t="e">
        <f t="shared" si="19"/>
        <v>#VALUE!</v>
      </c>
      <c r="AD45" t="e">
        <f t="shared" si="19"/>
        <v>#VALUE!</v>
      </c>
      <c r="AE45" t="e">
        <f t="shared" si="19"/>
        <v>#VALUE!</v>
      </c>
      <c r="AF45" t="e">
        <f t="shared" si="19"/>
        <v>#VALUE!</v>
      </c>
      <c r="AG45" t="e">
        <f t="shared" si="19"/>
        <v>#VALUE!</v>
      </c>
      <c r="AH45" t="e">
        <f t="shared" si="19"/>
        <v>#VALUE!</v>
      </c>
      <c r="AI45" t="e">
        <f t="shared" si="19"/>
        <v>#VALUE!</v>
      </c>
      <c r="AJ45" t="e">
        <f t="shared" si="19"/>
        <v>#VALUE!</v>
      </c>
      <c r="AK45" t="e">
        <f t="shared" si="19"/>
        <v>#VALUE!</v>
      </c>
      <c r="AL45" t="e">
        <f t="shared" si="19"/>
        <v>#VALUE!</v>
      </c>
    </row>
    <row r="46" spans="2:38" x14ac:dyDescent="0.35">
      <c r="B46" s="41"/>
      <c r="D46" t="e">
        <f t="shared" si="11"/>
        <v>#VALUE!</v>
      </c>
      <c r="E46" s="25" t="e">
        <f t="shared" si="12"/>
        <v>#VALUE!</v>
      </c>
      <c r="G46" s="25" t="e">
        <f t="shared" si="13"/>
        <v>#VALUE!</v>
      </c>
      <c r="H46" t="e">
        <f t="shared" si="14"/>
        <v>#VALUE!</v>
      </c>
      <c r="I46" t="e">
        <f t="shared" si="18"/>
        <v>#VALUE!</v>
      </c>
      <c r="J46" t="e">
        <f t="shared" si="18"/>
        <v>#VALUE!</v>
      </c>
      <c r="K46" t="e">
        <f t="shared" si="18"/>
        <v>#VALUE!</v>
      </c>
      <c r="L46" t="e">
        <f t="shared" si="18"/>
        <v>#VALUE!</v>
      </c>
      <c r="M46" t="e">
        <f t="shared" si="18"/>
        <v>#VALUE!</v>
      </c>
      <c r="N46" t="e">
        <f t="shared" si="18"/>
        <v>#VALUE!</v>
      </c>
      <c r="O46" t="e">
        <f t="shared" si="18"/>
        <v>#VALUE!</v>
      </c>
      <c r="P46" t="e">
        <f t="shared" si="18"/>
        <v>#VALUE!</v>
      </c>
      <c r="Q46" t="e">
        <f t="shared" si="18"/>
        <v>#VALUE!</v>
      </c>
      <c r="R46" t="e">
        <f t="shared" si="18"/>
        <v>#VALUE!</v>
      </c>
      <c r="S46" t="e">
        <f t="shared" si="18"/>
        <v>#VALUE!</v>
      </c>
      <c r="T46" t="e">
        <f t="shared" si="18"/>
        <v>#VALUE!</v>
      </c>
      <c r="U46" t="e">
        <f t="shared" si="18"/>
        <v>#VALUE!</v>
      </c>
      <c r="V46" t="e">
        <f t="shared" si="18"/>
        <v>#VALUE!</v>
      </c>
      <c r="W46" t="e">
        <f t="shared" si="18"/>
        <v>#VALUE!</v>
      </c>
      <c r="X46" t="e">
        <f t="shared" si="17"/>
        <v>#VALUE!</v>
      </c>
      <c r="Y46" t="e">
        <f t="shared" si="17"/>
        <v>#VALUE!</v>
      </c>
      <c r="Z46" t="e">
        <f t="shared" si="17"/>
        <v>#VALUE!</v>
      </c>
      <c r="AA46" t="e">
        <f t="shared" si="17"/>
        <v>#VALUE!</v>
      </c>
      <c r="AB46" t="e">
        <f t="shared" si="19"/>
        <v>#VALUE!</v>
      </c>
      <c r="AC46" t="e">
        <f t="shared" si="19"/>
        <v>#VALUE!</v>
      </c>
      <c r="AD46" t="e">
        <f t="shared" si="19"/>
        <v>#VALUE!</v>
      </c>
      <c r="AE46" t="e">
        <f t="shared" si="19"/>
        <v>#VALUE!</v>
      </c>
      <c r="AF46" t="e">
        <f t="shared" si="19"/>
        <v>#VALUE!</v>
      </c>
      <c r="AG46" t="e">
        <f t="shared" si="19"/>
        <v>#VALUE!</v>
      </c>
      <c r="AH46" t="e">
        <f t="shared" si="19"/>
        <v>#VALUE!</v>
      </c>
      <c r="AI46" t="e">
        <f t="shared" si="19"/>
        <v>#VALUE!</v>
      </c>
      <c r="AJ46" t="e">
        <f t="shared" si="19"/>
        <v>#VALUE!</v>
      </c>
      <c r="AK46" t="e">
        <f t="shared" si="19"/>
        <v>#VALUE!</v>
      </c>
      <c r="AL46" t="e">
        <f t="shared" si="19"/>
        <v>#VALUE!</v>
      </c>
    </row>
    <row r="47" spans="2:38" x14ac:dyDescent="0.35">
      <c r="B47" s="41"/>
      <c r="D47" t="e">
        <f t="shared" si="11"/>
        <v>#VALUE!</v>
      </c>
      <c r="E47" s="25" t="e">
        <f t="shared" si="12"/>
        <v>#VALUE!</v>
      </c>
      <c r="G47" s="25" t="e">
        <f t="shared" si="13"/>
        <v>#VALUE!</v>
      </c>
      <c r="H47" t="e">
        <f t="shared" si="14"/>
        <v>#VALUE!</v>
      </c>
      <c r="I47" t="e">
        <f t="shared" si="18"/>
        <v>#VALUE!</v>
      </c>
      <c r="J47" t="e">
        <f t="shared" si="18"/>
        <v>#VALUE!</v>
      </c>
      <c r="K47" t="e">
        <f t="shared" si="18"/>
        <v>#VALUE!</v>
      </c>
      <c r="L47" t="e">
        <f t="shared" si="18"/>
        <v>#VALUE!</v>
      </c>
      <c r="M47" t="e">
        <f t="shared" si="18"/>
        <v>#VALUE!</v>
      </c>
      <c r="N47" t="e">
        <f t="shared" si="18"/>
        <v>#VALUE!</v>
      </c>
      <c r="O47" t="e">
        <f t="shared" si="18"/>
        <v>#VALUE!</v>
      </c>
      <c r="P47" t="e">
        <f t="shared" si="18"/>
        <v>#VALUE!</v>
      </c>
      <c r="Q47" t="e">
        <f t="shared" si="18"/>
        <v>#VALUE!</v>
      </c>
      <c r="R47" t="e">
        <f t="shared" si="18"/>
        <v>#VALUE!</v>
      </c>
      <c r="S47" t="e">
        <f t="shared" si="18"/>
        <v>#VALUE!</v>
      </c>
      <c r="T47" t="e">
        <f t="shared" si="18"/>
        <v>#VALUE!</v>
      </c>
      <c r="U47" t="e">
        <f t="shared" si="18"/>
        <v>#VALUE!</v>
      </c>
      <c r="V47" t="e">
        <f t="shared" si="18"/>
        <v>#VALUE!</v>
      </c>
      <c r="W47" t="e">
        <f t="shared" si="18"/>
        <v>#VALUE!</v>
      </c>
      <c r="X47" t="e">
        <f t="shared" si="17"/>
        <v>#VALUE!</v>
      </c>
      <c r="Y47" t="e">
        <f t="shared" si="17"/>
        <v>#VALUE!</v>
      </c>
      <c r="Z47" t="e">
        <f t="shared" si="17"/>
        <v>#VALUE!</v>
      </c>
      <c r="AA47" t="e">
        <f t="shared" si="17"/>
        <v>#VALUE!</v>
      </c>
      <c r="AB47" t="e">
        <f t="shared" si="19"/>
        <v>#VALUE!</v>
      </c>
      <c r="AC47" t="e">
        <f t="shared" si="19"/>
        <v>#VALUE!</v>
      </c>
      <c r="AD47" t="e">
        <f t="shared" si="19"/>
        <v>#VALUE!</v>
      </c>
      <c r="AE47" t="e">
        <f t="shared" si="19"/>
        <v>#VALUE!</v>
      </c>
      <c r="AF47" t="e">
        <f t="shared" si="19"/>
        <v>#VALUE!</v>
      </c>
      <c r="AG47" t="e">
        <f t="shared" si="19"/>
        <v>#VALUE!</v>
      </c>
      <c r="AH47" t="e">
        <f t="shared" si="19"/>
        <v>#VALUE!</v>
      </c>
      <c r="AI47" t="e">
        <f t="shared" si="19"/>
        <v>#VALUE!</v>
      </c>
      <c r="AJ47" t="e">
        <f t="shared" si="19"/>
        <v>#VALUE!</v>
      </c>
      <c r="AK47" t="e">
        <f t="shared" si="19"/>
        <v>#VALUE!</v>
      </c>
      <c r="AL47" t="e">
        <f t="shared" si="19"/>
        <v>#VALUE!</v>
      </c>
    </row>
    <row r="48" spans="2:38" x14ac:dyDescent="0.35">
      <c r="B48" s="41"/>
      <c r="D48" t="e">
        <f t="shared" si="11"/>
        <v>#VALUE!</v>
      </c>
      <c r="E48" s="25" t="e">
        <f t="shared" si="12"/>
        <v>#VALUE!</v>
      </c>
      <c r="G48" s="25" t="e">
        <f t="shared" si="13"/>
        <v>#VALUE!</v>
      </c>
      <c r="H48" t="e">
        <f t="shared" si="14"/>
        <v>#VALUE!</v>
      </c>
      <c r="I48" t="e">
        <f t="shared" si="18"/>
        <v>#VALUE!</v>
      </c>
      <c r="J48" t="e">
        <f t="shared" si="18"/>
        <v>#VALUE!</v>
      </c>
      <c r="K48" t="e">
        <f t="shared" si="18"/>
        <v>#VALUE!</v>
      </c>
      <c r="L48" t="e">
        <f t="shared" si="18"/>
        <v>#VALUE!</v>
      </c>
      <c r="M48" t="e">
        <f t="shared" si="18"/>
        <v>#VALUE!</v>
      </c>
      <c r="N48" t="e">
        <f t="shared" si="18"/>
        <v>#VALUE!</v>
      </c>
      <c r="O48" t="e">
        <f t="shared" si="18"/>
        <v>#VALUE!</v>
      </c>
      <c r="P48" t="e">
        <f t="shared" si="18"/>
        <v>#VALUE!</v>
      </c>
      <c r="Q48" t="e">
        <f t="shared" si="18"/>
        <v>#VALUE!</v>
      </c>
      <c r="R48" t="e">
        <f t="shared" si="18"/>
        <v>#VALUE!</v>
      </c>
      <c r="S48" t="e">
        <f t="shared" si="18"/>
        <v>#VALUE!</v>
      </c>
      <c r="T48" t="e">
        <f t="shared" si="18"/>
        <v>#VALUE!</v>
      </c>
      <c r="U48" t="e">
        <f t="shared" si="18"/>
        <v>#VALUE!</v>
      </c>
      <c r="V48" t="e">
        <f t="shared" si="18"/>
        <v>#VALUE!</v>
      </c>
      <c r="W48" t="e">
        <f t="shared" si="18"/>
        <v>#VALUE!</v>
      </c>
      <c r="X48" t="e">
        <f t="shared" si="17"/>
        <v>#VALUE!</v>
      </c>
      <c r="Y48" t="e">
        <f t="shared" si="17"/>
        <v>#VALUE!</v>
      </c>
      <c r="Z48" t="e">
        <f t="shared" si="17"/>
        <v>#VALUE!</v>
      </c>
      <c r="AA48" t="e">
        <f t="shared" si="17"/>
        <v>#VALUE!</v>
      </c>
      <c r="AB48" t="e">
        <f t="shared" si="19"/>
        <v>#VALUE!</v>
      </c>
      <c r="AC48" t="e">
        <f t="shared" si="19"/>
        <v>#VALUE!</v>
      </c>
      <c r="AD48" t="e">
        <f t="shared" si="19"/>
        <v>#VALUE!</v>
      </c>
      <c r="AE48" t="e">
        <f t="shared" si="19"/>
        <v>#VALUE!</v>
      </c>
      <c r="AF48" t="e">
        <f t="shared" si="19"/>
        <v>#VALUE!</v>
      </c>
      <c r="AG48" t="e">
        <f t="shared" si="19"/>
        <v>#VALUE!</v>
      </c>
      <c r="AH48" t="e">
        <f t="shared" si="19"/>
        <v>#VALUE!</v>
      </c>
      <c r="AI48" t="e">
        <f t="shared" si="19"/>
        <v>#VALUE!</v>
      </c>
      <c r="AJ48" t="e">
        <f t="shared" si="19"/>
        <v>#VALUE!</v>
      </c>
      <c r="AK48" t="e">
        <f t="shared" si="19"/>
        <v>#VALUE!</v>
      </c>
      <c r="AL48" t="e">
        <f t="shared" si="19"/>
        <v>#VALUE!</v>
      </c>
    </row>
    <row r="49" spans="2:38" x14ac:dyDescent="0.35">
      <c r="B49" s="41"/>
      <c r="D49" t="e">
        <f t="shared" si="11"/>
        <v>#VALUE!</v>
      </c>
      <c r="E49" s="25" t="e">
        <f t="shared" si="12"/>
        <v>#VALUE!</v>
      </c>
      <c r="G49" s="25" t="e">
        <f t="shared" si="13"/>
        <v>#VALUE!</v>
      </c>
      <c r="H49" t="e">
        <f t="shared" si="14"/>
        <v>#VALUE!</v>
      </c>
      <c r="I49" t="e">
        <f t="shared" si="18"/>
        <v>#VALUE!</v>
      </c>
      <c r="J49" t="e">
        <f t="shared" si="18"/>
        <v>#VALUE!</v>
      </c>
      <c r="K49" t="e">
        <f t="shared" si="18"/>
        <v>#VALUE!</v>
      </c>
      <c r="L49" t="e">
        <f t="shared" si="18"/>
        <v>#VALUE!</v>
      </c>
      <c r="M49" t="e">
        <f t="shared" si="18"/>
        <v>#VALUE!</v>
      </c>
      <c r="N49" t="e">
        <f t="shared" si="18"/>
        <v>#VALUE!</v>
      </c>
      <c r="O49" t="e">
        <f t="shared" si="18"/>
        <v>#VALUE!</v>
      </c>
      <c r="P49" t="e">
        <f t="shared" si="18"/>
        <v>#VALUE!</v>
      </c>
      <c r="Q49" t="e">
        <f t="shared" si="18"/>
        <v>#VALUE!</v>
      </c>
      <c r="R49" t="e">
        <f t="shared" si="18"/>
        <v>#VALUE!</v>
      </c>
      <c r="S49" t="e">
        <f t="shared" si="18"/>
        <v>#VALUE!</v>
      </c>
      <c r="T49" t="e">
        <f t="shared" si="18"/>
        <v>#VALUE!</v>
      </c>
      <c r="U49" t="e">
        <f t="shared" si="18"/>
        <v>#VALUE!</v>
      </c>
      <c r="V49" t="e">
        <f t="shared" si="18"/>
        <v>#VALUE!</v>
      </c>
      <c r="W49" t="e">
        <f t="shared" si="18"/>
        <v>#VALUE!</v>
      </c>
      <c r="X49" t="e">
        <f t="shared" si="17"/>
        <v>#VALUE!</v>
      </c>
      <c r="Y49" t="e">
        <f t="shared" si="17"/>
        <v>#VALUE!</v>
      </c>
      <c r="Z49" t="e">
        <f t="shared" si="17"/>
        <v>#VALUE!</v>
      </c>
      <c r="AA49" t="e">
        <f t="shared" si="17"/>
        <v>#VALUE!</v>
      </c>
      <c r="AB49" t="e">
        <f t="shared" si="19"/>
        <v>#VALUE!</v>
      </c>
      <c r="AC49" t="e">
        <f t="shared" si="19"/>
        <v>#VALUE!</v>
      </c>
      <c r="AD49" t="e">
        <f t="shared" si="19"/>
        <v>#VALUE!</v>
      </c>
      <c r="AE49" t="e">
        <f t="shared" si="19"/>
        <v>#VALUE!</v>
      </c>
      <c r="AF49" t="e">
        <f t="shared" si="19"/>
        <v>#VALUE!</v>
      </c>
      <c r="AG49" t="e">
        <f t="shared" si="19"/>
        <v>#VALUE!</v>
      </c>
      <c r="AH49" t="e">
        <f t="shared" si="19"/>
        <v>#VALUE!</v>
      </c>
      <c r="AI49" t="e">
        <f t="shared" si="19"/>
        <v>#VALUE!</v>
      </c>
      <c r="AJ49" t="e">
        <f t="shared" si="19"/>
        <v>#VALUE!</v>
      </c>
      <c r="AK49" t="e">
        <f t="shared" si="19"/>
        <v>#VALUE!</v>
      </c>
      <c r="AL49" t="e">
        <f t="shared" si="19"/>
        <v>#VALUE!</v>
      </c>
    </row>
    <row r="50" spans="2:38" x14ac:dyDescent="0.35">
      <c r="B50" s="41"/>
      <c r="D50" t="e">
        <f t="shared" si="11"/>
        <v>#VALUE!</v>
      </c>
      <c r="E50" s="25" t="e">
        <f t="shared" si="12"/>
        <v>#VALUE!</v>
      </c>
      <c r="G50" s="25" t="e">
        <f t="shared" si="13"/>
        <v>#VALUE!</v>
      </c>
      <c r="H50" t="e">
        <f t="shared" si="14"/>
        <v>#VALUE!</v>
      </c>
      <c r="I50" t="e">
        <f t="shared" si="18"/>
        <v>#VALUE!</v>
      </c>
      <c r="J50" t="e">
        <f t="shared" si="18"/>
        <v>#VALUE!</v>
      </c>
      <c r="K50" t="e">
        <f t="shared" si="18"/>
        <v>#VALUE!</v>
      </c>
      <c r="L50" t="e">
        <f t="shared" si="18"/>
        <v>#VALUE!</v>
      </c>
      <c r="M50" t="e">
        <f t="shared" si="18"/>
        <v>#VALUE!</v>
      </c>
      <c r="N50" t="e">
        <f t="shared" si="18"/>
        <v>#VALUE!</v>
      </c>
      <c r="O50" t="e">
        <f t="shared" si="18"/>
        <v>#VALUE!</v>
      </c>
      <c r="P50" t="e">
        <f t="shared" si="18"/>
        <v>#VALUE!</v>
      </c>
      <c r="Q50" t="e">
        <f t="shared" si="18"/>
        <v>#VALUE!</v>
      </c>
      <c r="R50" t="e">
        <f t="shared" si="18"/>
        <v>#VALUE!</v>
      </c>
      <c r="S50" t="e">
        <f t="shared" si="18"/>
        <v>#VALUE!</v>
      </c>
      <c r="T50" t="e">
        <f t="shared" si="18"/>
        <v>#VALUE!</v>
      </c>
      <c r="U50" t="e">
        <f t="shared" si="18"/>
        <v>#VALUE!</v>
      </c>
      <c r="V50" t="e">
        <f t="shared" si="18"/>
        <v>#VALUE!</v>
      </c>
      <c r="W50" t="e">
        <f t="shared" si="18"/>
        <v>#VALUE!</v>
      </c>
      <c r="X50" t="e">
        <f t="shared" si="17"/>
        <v>#VALUE!</v>
      </c>
      <c r="Y50" t="e">
        <f t="shared" si="17"/>
        <v>#VALUE!</v>
      </c>
      <c r="Z50" t="e">
        <f t="shared" si="17"/>
        <v>#VALUE!</v>
      </c>
      <c r="AA50" t="e">
        <f t="shared" si="17"/>
        <v>#VALUE!</v>
      </c>
      <c r="AB50" t="e">
        <f t="shared" si="19"/>
        <v>#VALUE!</v>
      </c>
      <c r="AC50" t="e">
        <f t="shared" si="19"/>
        <v>#VALUE!</v>
      </c>
      <c r="AD50" t="e">
        <f t="shared" si="19"/>
        <v>#VALUE!</v>
      </c>
      <c r="AE50" t="e">
        <f t="shared" si="19"/>
        <v>#VALUE!</v>
      </c>
      <c r="AF50" t="e">
        <f t="shared" si="19"/>
        <v>#VALUE!</v>
      </c>
      <c r="AG50" t="e">
        <f t="shared" si="19"/>
        <v>#VALUE!</v>
      </c>
      <c r="AH50" t="e">
        <f t="shared" si="19"/>
        <v>#VALUE!</v>
      </c>
      <c r="AI50" t="e">
        <f t="shared" si="19"/>
        <v>#VALUE!</v>
      </c>
      <c r="AJ50" t="e">
        <f t="shared" si="19"/>
        <v>#VALUE!</v>
      </c>
      <c r="AK50" t="e">
        <f t="shared" si="19"/>
        <v>#VALUE!</v>
      </c>
      <c r="AL50" t="e">
        <f t="shared" si="19"/>
        <v>#VALUE!</v>
      </c>
    </row>
    <row r="51" spans="2:38" x14ac:dyDescent="0.35">
      <c r="B51" s="41"/>
      <c r="D51" t="e">
        <f t="shared" si="11"/>
        <v>#VALUE!</v>
      </c>
      <c r="E51" s="25" t="e">
        <f t="shared" si="12"/>
        <v>#VALUE!</v>
      </c>
      <c r="G51" s="25" t="e">
        <f t="shared" si="13"/>
        <v>#VALUE!</v>
      </c>
      <c r="H51" t="e">
        <f t="shared" si="14"/>
        <v>#VALUE!</v>
      </c>
      <c r="I51" t="e">
        <f t="shared" si="18"/>
        <v>#VALUE!</v>
      </c>
      <c r="J51" t="e">
        <f t="shared" si="18"/>
        <v>#VALUE!</v>
      </c>
      <c r="K51" t="e">
        <f t="shared" si="18"/>
        <v>#VALUE!</v>
      </c>
      <c r="L51" t="e">
        <f t="shared" si="18"/>
        <v>#VALUE!</v>
      </c>
      <c r="M51" t="e">
        <f t="shared" si="18"/>
        <v>#VALUE!</v>
      </c>
      <c r="N51" t="e">
        <f t="shared" si="18"/>
        <v>#VALUE!</v>
      </c>
      <c r="O51" t="e">
        <f t="shared" si="18"/>
        <v>#VALUE!</v>
      </c>
      <c r="P51" t="e">
        <f t="shared" si="18"/>
        <v>#VALUE!</v>
      </c>
      <c r="Q51" t="e">
        <f t="shared" si="18"/>
        <v>#VALUE!</v>
      </c>
      <c r="R51" t="e">
        <f t="shared" si="18"/>
        <v>#VALUE!</v>
      </c>
      <c r="S51" t="e">
        <f t="shared" si="18"/>
        <v>#VALUE!</v>
      </c>
      <c r="T51" t="e">
        <f t="shared" si="18"/>
        <v>#VALUE!</v>
      </c>
      <c r="U51" t="e">
        <f t="shared" si="18"/>
        <v>#VALUE!</v>
      </c>
      <c r="V51" t="e">
        <f t="shared" si="18"/>
        <v>#VALUE!</v>
      </c>
      <c r="W51" t="e">
        <f t="shared" si="18"/>
        <v>#VALUE!</v>
      </c>
      <c r="X51" t="e">
        <f t="shared" si="17"/>
        <v>#VALUE!</v>
      </c>
      <c r="Y51" t="e">
        <f t="shared" si="17"/>
        <v>#VALUE!</v>
      </c>
      <c r="Z51" t="e">
        <f t="shared" si="17"/>
        <v>#VALUE!</v>
      </c>
      <c r="AA51" t="e">
        <f t="shared" si="17"/>
        <v>#VALUE!</v>
      </c>
      <c r="AB51" t="e">
        <f t="shared" si="19"/>
        <v>#VALUE!</v>
      </c>
      <c r="AC51" t="e">
        <f t="shared" si="19"/>
        <v>#VALUE!</v>
      </c>
      <c r="AD51" t="e">
        <f t="shared" si="19"/>
        <v>#VALUE!</v>
      </c>
      <c r="AE51" t="e">
        <f t="shared" si="19"/>
        <v>#VALUE!</v>
      </c>
      <c r="AF51" t="e">
        <f t="shared" si="19"/>
        <v>#VALUE!</v>
      </c>
      <c r="AG51" t="e">
        <f t="shared" si="19"/>
        <v>#VALUE!</v>
      </c>
      <c r="AH51" t="e">
        <f t="shared" si="19"/>
        <v>#VALUE!</v>
      </c>
      <c r="AI51" t="e">
        <f t="shared" si="19"/>
        <v>#VALUE!</v>
      </c>
      <c r="AJ51" t="e">
        <f t="shared" si="19"/>
        <v>#VALUE!</v>
      </c>
      <c r="AK51" t="e">
        <f t="shared" si="19"/>
        <v>#VALUE!</v>
      </c>
      <c r="AL51" t="e">
        <f t="shared" si="19"/>
        <v>#VALUE!</v>
      </c>
    </row>
    <row r="52" spans="2:38" x14ac:dyDescent="0.35">
      <c r="B52" s="41"/>
      <c r="D52" t="e">
        <f t="shared" si="11"/>
        <v>#VALUE!</v>
      </c>
      <c r="E52" s="25" t="e">
        <f t="shared" si="12"/>
        <v>#VALUE!</v>
      </c>
      <c r="G52" s="25" t="e">
        <f t="shared" si="13"/>
        <v>#VALUE!</v>
      </c>
      <c r="H52" t="e">
        <f t="shared" si="14"/>
        <v>#VALUE!</v>
      </c>
      <c r="I52" t="e">
        <f t="shared" si="18"/>
        <v>#VALUE!</v>
      </c>
      <c r="J52" t="e">
        <f t="shared" si="18"/>
        <v>#VALUE!</v>
      </c>
      <c r="K52" t="e">
        <f t="shared" si="18"/>
        <v>#VALUE!</v>
      </c>
      <c r="L52" t="e">
        <f t="shared" si="18"/>
        <v>#VALUE!</v>
      </c>
      <c r="M52" t="e">
        <f t="shared" si="18"/>
        <v>#VALUE!</v>
      </c>
      <c r="N52" t="e">
        <f t="shared" si="18"/>
        <v>#VALUE!</v>
      </c>
      <c r="O52" t="e">
        <f t="shared" si="18"/>
        <v>#VALUE!</v>
      </c>
      <c r="P52" t="e">
        <f t="shared" si="18"/>
        <v>#VALUE!</v>
      </c>
      <c r="Q52" t="e">
        <f t="shared" si="18"/>
        <v>#VALUE!</v>
      </c>
      <c r="R52" t="e">
        <f t="shared" si="18"/>
        <v>#VALUE!</v>
      </c>
      <c r="S52" t="e">
        <f t="shared" si="18"/>
        <v>#VALUE!</v>
      </c>
      <c r="T52" t="e">
        <f t="shared" si="18"/>
        <v>#VALUE!</v>
      </c>
      <c r="U52" t="e">
        <f t="shared" si="18"/>
        <v>#VALUE!</v>
      </c>
      <c r="V52" t="e">
        <f t="shared" si="18"/>
        <v>#VALUE!</v>
      </c>
      <c r="W52" t="e">
        <f t="shared" si="18"/>
        <v>#VALUE!</v>
      </c>
      <c r="X52" t="e">
        <f t="shared" si="17"/>
        <v>#VALUE!</v>
      </c>
      <c r="Y52" t="e">
        <f t="shared" si="17"/>
        <v>#VALUE!</v>
      </c>
      <c r="Z52" t="e">
        <f t="shared" si="17"/>
        <v>#VALUE!</v>
      </c>
      <c r="AA52" t="e">
        <f t="shared" si="17"/>
        <v>#VALUE!</v>
      </c>
      <c r="AB52" t="e">
        <f t="shared" si="19"/>
        <v>#VALUE!</v>
      </c>
      <c r="AC52" t="e">
        <f t="shared" si="19"/>
        <v>#VALUE!</v>
      </c>
      <c r="AD52" t="e">
        <f t="shared" si="19"/>
        <v>#VALUE!</v>
      </c>
      <c r="AE52" t="e">
        <f t="shared" si="19"/>
        <v>#VALUE!</v>
      </c>
      <c r="AF52" t="e">
        <f t="shared" si="19"/>
        <v>#VALUE!</v>
      </c>
      <c r="AG52" t="e">
        <f t="shared" si="19"/>
        <v>#VALUE!</v>
      </c>
      <c r="AH52" t="e">
        <f t="shared" si="19"/>
        <v>#VALUE!</v>
      </c>
      <c r="AI52" t="e">
        <f t="shared" si="19"/>
        <v>#VALUE!</v>
      </c>
      <c r="AJ52" t="e">
        <f t="shared" si="19"/>
        <v>#VALUE!</v>
      </c>
      <c r="AK52" t="e">
        <f t="shared" si="19"/>
        <v>#VALUE!</v>
      </c>
      <c r="AL52" t="e">
        <f t="shared" si="19"/>
        <v>#VALUE!</v>
      </c>
    </row>
    <row r="53" spans="2:38" x14ac:dyDescent="0.35">
      <c r="B53" s="41"/>
      <c r="D53" t="e">
        <f t="shared" si="11"/>
        <v>#VALUE!</v>
      </c>
      <c r="E53" s="25" t="e">
        <f t="shared" si="12"/>
        <v>#VALUE!</v>
      </c>
      <c r="G53" s="25" t="e">
        <f t="shared" si="13"/>
        <v>#VALUE!</v>
      </c>
      <c r="H53" t="e">
        <f t="shared" si="14"/>
        <v>#VALUE!</v>
      </c>
      <c r="I53" t="e">
        <f t="shared" si="18"/>
        <v>#VALUE!</v>
      </c>
      <c r="J53" t="e">
        <f t="shared" si="18"/>
        <v>#VALUE!</v>
      </c>
      <c r="K53" t="e">
        <f t="shared" si="18"/>
        <v>#VALUE!</v>
      </c>
      <c r="L53" t="e">
        <f t="shared" si="18"/>
        <v>#VALUE!</v>
      </c>
      <c r="M53" t="e">
        <f t="shared" si="18"/>
        <v>#VALUE!</v>
      </c>
      <c r="N53" t="e">
        <f t="shared" si="18"/>
        <v>#VALUE!</v>
      </c>
      <c r="O53" t="e">
        <f t="shared" si="18"/>
        <v>#VALUE!</v>
      </c>
      <c r="P53" t="e">
        <f t="shared" si="18"/>
        <v>#VALUE!</v>
      </c>
      <c r="Q53" t="e">
        <f t="shared" si="18"/>
        <v>#VALUE!</v>
      </c>
      <c r="R53" t="e">
        <f t="shared" si="18"/>
        <v>#VALUE!</v>
      </c>
      <c r="S53" t="e">
        <f t="shared" si="18"/>
        <v>#VALUE!</v>
      </c>
      <c r="T53" t="e">
        <f t="shared" si="18"/>
        <v>#VALUE!</v>
      </c>
      <c r="U53" t="e">
        <f t="shared" si="18"/>
        <v>#VALUE!</v>
      </c>
      <c r="V53" t="e">
        <f t="shared" si="18"/>
        <v>#VALUE!</v>
      </c>
      <c r="W53" t="e">
        <f t="shared" si="18"/>
        <v>#VALUE!</v>
      </c>
      <c r="X53" t="e">
        <f t="shared" si="17"/>
        <v>#VALUE!</v>
      </c>
      <c r="Y53" t="e">
        <f t="shared" si="17"/>
        <v>#VALUE!</v>
      </c>
      <c r="Z53" t="e">
        <f t="shared" si="17"/>
        <v>#VALUE!</v>
      </c>
      <c r="AA53" t="e">
        <f t="shared" si="17"/>
        <v>#VALUE!</v>
      </c>
      <c r="AB53" t="e">
        <f t="shared" si="19"/>
        <v>#VALUE!</v>
      </c>
      <c r="AC53" t="e">
        <f t="shared" si="19"/>
        <v>#VALUE!</v>
      </c>
      <c r="AD53" t="e">
        <f t="shared" si="19"/>
        <v>#VALUE!</v>
      </c>
      <c r="AE53" t="e">
        <f t="shared" si="19"/>
        <v>#VALUE!</v>
      </c>
      <c r="AF53" t="e">
        <f t="shared" si="19"/>
        <v>#VALUE!</v>
      </c>
      <c r="AG53" t="e">
        <f t="shared" si="19"/>
        <v>#VALUE!</v>
      </c>
      <c r="AH53" t="e">
        <f t="shared" si="19"/>
        <v>#VALUE!</v>
      </c>
      <c r="AI53" t="e">
        <f t="shared" si="19"/>
        <v>#VALUE!</v>
      </c>
      <c r="AJ53" t="e">
        <f t="shared" si="19"/>
        <v>#VALUE!</v>
      </c>
      <c r="AK53" t="e">
        <f t="shared" si="19"/>
        <v>#VALUE!</v>
      </c>
      <c r="AL53" t="e">
        <f t="shared" si="19"/>
        <v>#VALUE!</v>
      </c>
    </row>
    <row r="54" spans="2:38" x14ac:dyDescent="0.35">
      <c r="B54" s="41"/>
      <c r="D54" t="e">
        <f t="shared" si="11"/>
        <v>#VALUE!</v>
      </c>
      <c r="E54" s="25" t="e">
        <f t="shared" si="12"/>
        <v>#VALUE!</v>
      </c>
      <c r="G54" s="25" t="e">
        <f t="shared" si="13"/>
        <v>#VALUE!</v>
      </c>
      <c r="H54" t="e">
        <f t="shared" si="14"/>
        <v>#VALUE!</v>
      </c>
      <c r="I54" t="e">
        <f t="shared" si="18"/>
        <v>#VALUE!</v>
      </c>
      <c r="J54" t="e">
        <f t="shared" si="18"/>
        <v>#VALUE!</v>
      </c>
      <c r="K54" t="e">
        <f t="shared" si="18"/>
        <v>#VALUE!</v>
      </c>
      <c r="L54" t="e">
        <f t="shared" si="18"/>
        <v>#VALUE!</v>
      </c>
      <c r="M54" t="e">
        <f t="shared" si="18"/>
        <v>#VALUE!</v>
      </c>
      <c r="N54" t="e">
        <f t="shared" si="18"/>
        <v>#VALUE!</v>
      </c>
      <c r="O54" t="e">
        <f t="shared" si="18"/>
        <v>#VALUE!</v>
      </c>
      <c r="P54" t="e">
        <f t="shared" si="18"/>
        <v>#VALUE!</v>
      </c>
      <c r="Q54" t="e">
        <f t="shared" si="18"/>
        <v>#VALUE!</v>
      </c>
      <c r="R54" t="e">
        <f t="shared" si="18"/>
        <v>#VALUE!</v>
      </c>
      <c r="S54" t="e">
        <f t="shared" si="18"/>
        <v>#VALUE!</v>
      </c>
      <c r="T54" t="e">
        <f t="shared" si="18"/>
        <v>#VALUE!</v>
      </c>
      <c r="U54" t="e">
        <f t="shared" si="18"/>
        <v>#VALUE!</v>
      </c>
      <c r="V54" t="e">
        <f t="shared" si="18"/>
        <v>#VALUE!</v>
      </c>
      <c r="W54" t="e">
        <f t="shared" si="18"/>
        <v>#VALUE!</v>
      </c>
      <c r="X54" t="e">
        <f t="shared" si="17"/>
        <v>#VALUE!</v>
      </c>
      <c r="Y54" t="e">
        <f t="shared" si="17"/>
        <v>#VALUE!</v>
      </c>
      <c r="Z54" t="e">
        <f t="shared" si="17"/>
        <v>#VALUE!</v>
      </c>
      <c r="AA54" t="e">
        <f t="shared" si="17"/>
        <v>#VALUE!</v>
      </c>
      <c r="AB54" t="e">
        <f t="shared" si="19"/>
        <v>#VALUE!</v>
      </c>
      <c r="AC54" t="e">
        <f t="shared" si="19"/>
        <v>#VALUE!</v>
      </c>
      <c r="AD54" t="e">
        <f t="shared" si="19"/>
        <v>#VALUE!</v>
      </c>
      <c r="AE54" t="e">
        <f t="shared" si="19"/>
        <v>#VALUE!</v>
      </c>
      <c r="AF54" t="e">
        <f t="shared" si="19"/>
        <v>#VALUE!</v>
      </c>
      <c r="AG54" t="e">
        <f t="shared" si="19"/>
        <v>#VALUE!</v>
      </c>
      <c r="AH54" t="e">
        <f t="shared" si="19"/>
        <v>#VALUE!</v>
      </c>
      <c r="AI54" t="e">
        <f t="shared" si="19"/>
        <v>#VALUE!</v>
      </c>
      <c r="AJ54" t="e">
        <f t="shared" si="19"/>
        <v>#VALUE!</v>
      </c>
      <c r="AK54" t="e">
        <f t="shared" si="19"/>
        <v>#VALUE!</v>
      </c>
      <c r="AL54" t="e">
        <f t="shared" si="19"/>
        <v>#VALUE!</v>
      </c>
    </row>
    <row r="55" spans="2:38" x14ac:dyDescent="0.35">
      <c r="B55" s="41"/>
      <c r="D55" t="e">
        <f t="shared" si="11"/>
        <v>#VALUE!</v>
      </c>
      <c r="E55" s="25" t="e">
        <f t="shared" si="12"/>
        <v>#VALUE!</v>
      </c>
      <c r="G55" s="25" t="e">
        <f t="shared" si="13"/>
        <v>#VALUE!</v>
      </c>
      <c r="H55" t="e">
        <f t="shared" si="14"/>
        <v>#VALUE!</v>
      </c>
      <c r="I55" t="e">
        <f t="shared" si="18"/>
        <v>#VALUE!</v>
      </c>
      <c r="J55" t="e">
        <f t="shared" si="18"/>
        <v>#VALUE!</v>
      </c>
      <c r="K55" t="e">
        <f t="shared" si="18"/>
        <v>#VALUE!</v>
      </c>
      <c r="L55" t="e">
        <f t="shared" si="18"/>
        <v>#VALUE!</v>
      </c>
      <c r="M55" t="e">
        <f t="shared" si="18"/>
        <v>#VALUE!</v>
      </c>
      <c r="N55" t="e">
        <f t="shared" si="18"/>
        <v>#VALUE!</v>
      </c>
      <c r="O55" t="e">
        <f t="shared" si="18"/>
        <v>#VALUE!</v>
      </c>
      <c r="P55" t="e">
        <f t="shared" si="18"/>
        <v>#VALUE!</v>
      </c>
      <c r="Q55" t="e">
        <f t="shared" si="18"/>
        <v>#VALUE!</v>
      </c>
      <c r="R55" t="e">
        <f t="shared" si="18"/>
        <v>#VALUE!</v>
      </c>
      <c r="S55" t="e">
        <f t="shared" si="18"/>
        <v>#VALUE!</v>
      </c>
      <c r="T55" t="e">
        <f t="shared" si="18"/>
        <v>#VALUE!</v>
      </c>
      <c r="U55" t="e">
        <f t="shared" si="18"/>
        <v>#VALUE!</v>
      </c>
      <c r="V55" t="e">
        <f t="shared" si="18"/>
        <v>#VALUE!</v>
      </c>
      <c r="W55" t="e">
        <f t="shared" si="18"/>
        <v>#VALUE!</v>
      </c>
      <c r="X55" t="e">
        <f t="shared" si="17"/>
        <v>#VALUE!</v>
      </c>
      <c r="Y55" t="e">
        <f t="shared" si="17"/>
        <v>#VALUE!</v>
      </c>
      <c r="Z55" t="e">
        <f t="shared" si="17"/>
        <v>#VALUE!</v>
      </c>
      <c r="AA55" t="e">
        <f t="shared" si="17"/>
        <v>#VALUE!</v>
      </c>
      <c r="AB55" t="e">
        <f t="shared" si="19"/>
        <v>#VALUE!</v>
      </c>
      <c r="AC55" t="e">
        <f t="shared" si="19"/>
        <v>#VALUE!</v>
      </c>
      <c r="AD55" t="e">
        <f t="shared" si="19"/>
        <v>#VALUE!</v>
      </c>
      <c r="AE55" t="e">
        <f t="shared" si="19"/>
        <v>#VALUE!</v>
      </c>
      <c r="AF55" t="e">
        <f t="shared" si="19"/>
        <v>#VALUE!</v>
      </c>
      <c r="AG55" t="e">
        <f t="shared" si="19"/>
        <v>#VALUE!</v>
      </c>
      <c r="AH55" t="e">
        <f t="shared" si="19"/>
        <v>#VALUE!</v>
      </c>
      <c r="AI55" t="e">
        <f t="shared" si="19"/>
        <v>#VALUE!</v>
      </c>
      <c r="AJ55" t="e">
        <f t="shared" si="19"/>
        <v>#VALUE!</v>
      </c>
      <c r="AK55" t="e">
        <f t="shared" si="19"/>
        <v>#VALUE!</v>
      </c>
      <c r="AL55" t="e">
        <f t="shared" si="19"/>
        <v>#VALUE!</v>
      </c>
    </row>
    <row r="56" spans="2:38" x14ac:dyDescent="0.35">
      <c r="B56" s="41"/>
      <c r="D56" t="e">
        <f t="shared" si="11"/>
        <v>#VALUE!</v>
      </c>
      <c r="E56" s="25" t="e">
        <f t="shared" si="12"/>
        <v>#VALUE!</v>
      </c>
      <c r="G56" s="25" t="e">
        <f t="shared" si="13"/>
        <v>#VALUE!</v>
      </c>
      <c r="H56" t="e">
        <f t="shared" si="14"/>
        <v>#VALUE!</v>
      </c>
      <c r="I56" t="e">
        <f t="shared" si="18"/>
        <v>#VALUE!</v>
      </c>
      <c r="J56" t="e">
        <f t="shared" si="18"/>
        <v>#VALUE!</v>
      </c>
      <c r="K56" t="e">
        <f t="shared" si="18"/>
        <v>#VALUE!</v>
      </c>
      <c r="L56" t="e">
        <f t="shared" si="18"/>
        <v>#VALUE!</v>
      </c>
      <c r="M56" t="e">
        <f t="shared" si="18"/>
        <v>#VALUE!</v>
      </c>
      <c r="N56" t="e">
        <f t="shared" si="18"/>
        <v>#VALUE!</v>
      </c>
      <c r="O56" t="e">
        <f t="shared" si="18"/>
        <v>#VALUE!</v>
      </c>
      <c r="P56" t="e">
        <f t="shared" si="18"/>
        <v>#VALUE!</v>
      </c>
      <c r="Q56" t="e">
        <f t="shared" si="18"/>
        <v>#VALUE!</v>
      </c>
      <c r="R56" t="e">
        <f t="shared" si="18"/>
        <v>#VALUE!</v>
      </c>
      <c r="S56" t="e">
        <f t="shared" si="18"/>
        <v>#VALUE!</v>
      </c>
      <c r="T56" t="e">
        <f t="shared" si="18"/>
        <v>#VALUE!</v>
      </c>
      <c r="U56" t="e">
        <f t="shared" si="18"/>
        <v>#VALUE!</v>
      </c>
      <c r="V56" t="e">
        <f t="shared" si="18"/>
        <v>#VALUE!</v>
      </c>
      <c r="W56" t="e">
        <f t="shared" si="18"/>
        <v>#VALUE!</v>
      </c>
      <c r="X56" t="e">
        <f t="shared" si="17"/>
        <v>#VALUE!</v>
      </c>
      <c r="Y56" t="e">
        <f t="shared" si="17"/>
        <v>#VALUE!</v>
      </c>
      <c r="Z56" t="e">
        <f t="shared" si="17"/>
        <v>#VALUE!</v>
      </c>
      <c r="AA56" t="e">
        <f t="shared" si="17"/>
        <v>#VALUE!</v>
      </c>
      <c r="AB56" t="e">
        <f t="shared" si="19"/>
        <v>#VALUE!</v>
      </c>
      <c r="AC56" t="e">
        <f t="shared" si="19"/>
        <v>#VALUE!</v>
      </c>
      <c r="AD56" t="e">
        <f t="shared" si="19"/>
        <v>#VALUE!</v>
      </c>
      <c r="AE56" t="e">
        <f t="shared" si="19"/>
        <v>#VALUE!</v>
      </c>
      <c r="AF56" t="e">
        <f t="shared" si="19"/>
        <v>#VALUE!</v>
      </c>
      <c r="AG56" t="e">
        <f t="shared" si="19"/>
        <v>#VALUE!</v>
      </c>
      <c r="AH56" t="e">
        <f t="shared" si="19"/>
        <v>#VALUE!</v>
      </c>
      <c r="AI56" t="e">
        <f t="shared" si="19"/>
        <v>#VALUE!</v>
      </c>
      <c r="AJ56" t="e">
        <f t="shared" si="19"/>
        <v>#VALUE!</v>
      </c>
      <c r="AK56" t="e">
        <f t="shared" si="19"/>
        <v>#VALUE!</v>
      </c>
      <c r="AL56" t="e">
        <f t="shared" si="19"/>
        <v>#VALUE!</v>
      </c>
    </row>
    <row r="57" spans="2:38" x14ac:dyDescent="0.35">
      <c r="B57" s="41"/>
      <c r="D57" t="e">
        <f t="shared" si="11"/>
        <v>#VALUE!</v>
      </c>
      <c r="E57" s="25" t="e">
        <f t="shared" si="12"/>
        <v>#VALUE!</v>
      </c>
      <c r="G57" s="25" t="e">
        <f t="shared" si="13"/>
        <v>#VALUE!</v>
      </c>
      <c r="H57" t="e">
        <f t="shared" si="14"/>
        <v>#VALUE!</v>
      </c>
      <c r="I57" t="e">
        <f t="shared" ref="I57:W61" si="20">TRIM(MID($H57,I$1,1))</f>
        <v>#VALUE!</v>
      </c>
      <c r="J57" t="e">
        <f t="shared" si="20"/>
        <v>#VALUE!</v>
      </c>
      <c r="K57" t="e">
        <f t="shared" si="20"/>
        <v>#VALUE!</v>
      </c>
      <c r="L57" t="e">
        <f t="shared" si="20"/>
        <v>#VALUE!</v>
      </c>
      <c r="M57" t="e">
        <f t="shared" si="20"/>
        <v>#VALUE!</v>
      </c>
      <c r="N57" t="e">
        <f t="shared" si="20"/>
        <v>#VALUE!</v>
      </c>
      <c r="O57" t="e">
        <f t="shared" si="20"/>
        <v>#VALUE!</v>
      </c>
      <c r="P57" t="e">
        <f t="shared" si="20"/>
        <v>#VALUE!</v>
      </c>
      <c r="Q57" t="e">
        <f t="shared" si="20"/>
        <v>#VALUE!</v>
      </c>
      <c r="R57" t="e">
        <f t="shared" si="20"/>
        <v>#VALUE!</v>
      </c>
      <c r="S57" t="e">
        <f t="shared" si="20"/>
        <v>#VALUE!</v>
      </c>
      <c r="T57" t="e">
        <f t="shared" si="20"/>
        <v>#VALUE!</v>
      </c>
      <c r="U57" t="e">
        <f t="shared" si="20"/>
        <v>#VALUE!</v>
      </c>
      <c r="V57" t="e">
        <f t="shared" si="20"/>
        <v>#VALUE!</v>
      </c>
      <c r="W57" t="e">
        <f t="shared" si="20"/>
        <v>#VALUE!</v>
      </c>
      <c r="X57" t="e">
        <f t="shared" si="17"/>
        <v>#VALUE!</v>
      </c>
      <c r="Y57" t="e">
        <f t="shared" si="17"/>
        <v>#VALUE!</v>
      </c>
      <c r="Z57" t="e">
        <f t="shared" si="17"/>
        <v>#VALUE!</v>
      </c>
      <c r="AA57" t="e">
        <f t="shared" si="17"/>
        <v>#VALUE!</v>
      </c>
      <c r="AB57" t="e">
        <f t="shared" si="19"/>
        <v>#VALUE!</v>
      </c>
      <c r="AC57" t="e">
        <f t="shared" si="19"/>
        <v>#VALUE!</v>
      </c>
      <c r="AD57" t="e">
        <f t="shared" si="19"/>
        <v>#VALUE!</v>
      </c>
      <c r="AE57" t="e">
        <f t="shared" si="19"/>
        <v>#VALUE!</v>
      </c>
      <c r="AF57" t="e">
        <f t="shared" si="19"/>
        <v>#VALUE!</v>
      </c>
      <c r="AG57" t="e">
        <f t="shared" si="19"/>
        <v>#VALUE!</v>
      </c>
      <c r="AH57" t="e">
        <f t="shared" si="19"/>
        <v>#VALUE!</v>
      </c>
      <c r="AI57" t="e">
        <f t="shared" si="19"/>
        <v>#VALUE!</v>
      </c>
      <c r="AJ57" t="e">
        <f t="shared" si="19"/>
        <v>#VALUE!</v>
      </c>
      <c r="AK57" t="e">
        <f t="shared" si="19"/>
        <v>#VALUE!</v>
      </c>
      <c r="AL57" t="e">
        <f t="shared" si="19"/>
        <v>#VALUE!</v>
      </c>
    </row>
    <row r="58" spans="2:38" x14ac:dyDescent="0.35">
      <c r="B58" s="41"/>
      <c r="D58" t="e">
        <f t="shared" si="11"/>
        <v>#VALUE!</v>
      </c>
      <c r="E58" s="25" t="e">
        <f t="shared" si="12"/>
        <v>#VALUE!</v>
      </c>
      <c r="G58" s="25" t="e">
        <f t="shared" si="13"/>
        <v>#VALUE!</v>
      </c>
      <c r="H58" t="e">
        <f t="shared" si="14"/>
        <v>#VALUE!</v>
      </c>
      <c r="I58" t="e">
        <f t="shared" si="20"/>
        <v>#VALUE!</v>
      </c>
      <c r="J58" t="e">
        <f t="shared" si="20"/>
        <v>#VALUE!</v>
      </c>
      <c r="K58" t="e">
        <f t="shared" si="20"/>
        <v>#VALUE!</v>
      </c>
      <c r="L58" t="e">
        <f t="shared" si="20"/>
        <v>#VALUE!</v>
      </c>
      <c r="M58" t="e">
        <f t="shared" si="20"/>
        <v>#VALUE!</v>
      </c>
      <c r="N58" t="e">
        <f t="shared" si="20"/>
        <v>#VALUE!</v>
      </c>
      <c r="O58" t="e">
        <f t="shared" si="20"/>
        <v>#VALUE!</v>
      </c>
      <c r="P58" t="e">
        <f t="shared" si="20"/>
        <v>#VALUE!</v>
      </c>
      <c r="Q58" t="e">
        <f t="shared" si="20"/>
        <v>#VALUE!</v>
      </c>
      <c r="R58" t="e">
        <f t="shared" si="20"/>
        <v>#VALUE!</v>
      </c>
      <c r="S58" t="e">
        <f t="shared" si="20"/>
        <v>#VALUE!</v>
      </c>
      <c r="T58" t="e">
        <f t="shared" si="20"/>
        <v>#VALUE!</v>
      </c>
      <c r="U58" t="e">
        <f t="shared" si="20"/>
        <v>#VALUE!</v>
      </c>
      <c r="V58" t="e">
        <f t="shared" si="20"/>
        <v>#VALUE!</v>
      </c>
      <c r="W58" t="e">
        <f t="shared" si="20"/>
        <v>#VALUE!</v>
      </c>
      <c r="X58" t="e">
        <f t="shared" si="17"/>
        <v>#VALUE!</v>
      </c>
      <c r="Y58" t="e">
        <f t="shared" si="17"/>
        <v>#VALUE!</v>
      </c>
      <c r="Z58" t="e">
        <f t="shared" si="17"/>
        <v>#VALUE!</v>
      </c>
      <c r="AA58" t="e">
        <f t="shared" si="17"/>
        <v>#VALUE!</v>
      </c>
      <c r="AB58" t="e">
        <f t="shared" si="19"/>
        <v>#VALUE!</v>
      </c>
      <c r="AC58" t="e">
        <f t="shared" si="19"/>
        <v>#VALUE!</v>
      </c>
      <c r="AD58" t="e">
        <f t="shared" si="19"/>
        <v>#VALUE!</v>
      </c>
      <c r="AE58" t="e">
        <f t="shared" si="19"/>
        <v>#VALUE!</v>
      </c>
      <c r="AF58" t="e">
        <f t="shared" si="19"/>
        <v>#VALUE!</v>
      </c>
      <c r="AG58" t="e">
        <f t="shared" si="19"/>
        <v>#VALUE!</v>
      </c>
      <c r="AH58" t="e">
        <f t="shared" si="19"/>
        <v>#VALUE!</v>
      </c>
      <c r="AI58" t="e">
        <f t="shared" si="19"/>
        <v>#VALUE!</v>
      </c>
      <c r="AJ58" t="e">
        <f t="shared" si="19"/>
        <v>#VALUE!</v>
      </c>
      <c r="AK58" t="e">
        <f t="shared" si="19"/>
        <v>#VALUE!</v>
      </c>
      <c r="AL58" t="e">
        <f t="shared" si="19"/>
        <v>#VALUE!</v>
      </c>
    </row>
    <row r="59" spans="2:38" x14ac:dyDescent="0.35">
      <c r="B59" s="41"/>
      <c r="D59" t="e">
        <f t="shared" si="11"/>
        <v>#VALUE!</v>
      </c>
      <c r="E59" s="25" t="e">
        <f t="shared" si="12"/>
        <v>#VALUE!</v>
      </c>
      <c r="G59" s="25" t="e">
        <f t="shared" si="13"/>
        <v>#VALUE!</v>
      </c>
      <c r="H59" t="e">
        <f t="shared" si="14"/>
        <v>#VALUE!</v>
      </c>
      <c r="I59" t="e">
        <f t="shared" si="20"/>
        <v>#VALUE!</v>
      </c>
      <c r="J59" t="e">
        <f t="shared" si="20"/>
        <v>#VALUE!</v>
      </c>
      <c r="K59" t="e">
        <f t="shared" si="20"/>
        <v>#VALUE!</v>
      </c>
      <c r="L59" t="e">
        <f t="shared" si="20"/>
        <v>#VALUE!</v>
      </c>
      <c r="M59" t="e">
        <f t="shared" si="20"/>
        <v>#VALUE!</v>
      </c>
      <c r="N59" t="e">
        <f t="shared" si="20"/>
        <v>#VALUE!</v>
      </c>
      <c r="O59" t="e">
        <f t="shared" si="20"/>
        <v>#VALUE!</v>
      </c>
      <c r="P59" t="e">
        <f t="shared" si="20"/>
        <v>#VALUE!</v>
      </c>
      <c r="Q59" t="e">
        <f t="shared" si="20"/>
        <v>#VALUE!</v>
      </c>
      <c r="R59" t="e">
        <f t="shared" si="20"/>
        <v>#VALUE!</v>
      </c>
      <c r="S59" t="e">
        <f t="shared" si="20"/>
        <v>#VALUE!</v>
      </c>
      <c r="T59" t="e">
        <f t="shared" si="20"/>
        <v>#VALUE!</v>
      </c>
      <c r="U59" t="e">
        <f t="shared" si="20"/>
        <v>#VALUE!</v>
      </c>
      <c r="V59" t="e">
        <f t="shared" si="20"/>
        <v>#VALUE!</v>
      </c>
      <c r="W59" t="e">
        <f t="shared" si="20"/>
        <v>#VALUE!</v>
      </c>
      <c r="X59" t="e">
        <f t="shared" si="17"/>
        <v>#VALUE!</v>
      </c>
      <c r="Y59" t="e">
        <f t="shared" si="17"/>
        <v>#VALUE!</v>
      </c>
      <c r="Z59" t="e">
        <f t="shared" si="17"/>
        <v>#VALUE!</v>
      </c>
      <c r="AA59" t="e">
        <f t="shared" si="17"/>
        <v>#VALUE!</v>
      </c>
      <c r="AB59" t="e">
        <f t="shared" si="19"/>
        <v>#VALUE!</v>
      </c>
      <c r="AC59" t="e">
        <f t="shared" si="19"/>
        <v>#VALUE!</v>
      </c>
      <c r="AD59" t="e">
        <f t="shared" si="19"/>
        <v>#VALUE!</v>
      </c>
      <c r="AE59" t="e">
        <f t="shared" si="19"/>
        <v>#VALUE!</v>
      </c>
      <c r="AF59" t="e">
        <f t="shared" si="19"/>
        <v>#VALUE!</v>
      </c>
      <c r="AG59" t="e">
        <f t="shared" si="19"/>
        <v>#VALUE!</v>
      </c>
      <c r="AH59" t="e">
        <f t="shared" si="19"/>
        <v>#VALUE!</v>
      </c>
      <c r="AI59" t="e">
        <f t="shared" si="19"/>
        <v>#VALUE!</v>
      </c>
      <c r="AJ59" t="e">
        <f t="shared" si="19"/>
        <v>#VALUE!</v>
      </c>
      <c r="AK59" t="e">
        <f t="shared" si="19"/>
        <v>#VALUE!</v>
      </c>
      <c r="AL59" t="e">
        <f t="shared" si="19"/>
        <v>#VALUE!</v>
      </c>
    </row>
    <row r="60" spans="2:38" x14ac:dyDescent="0.35">
      <c r="B60" s="41"/>
      <c r="D60" t="e">
        <f t="shared" si="11"/>
        <v>#VALUE!</v>
      </c>
      <c r="E60" s="25" t="e">
        <f t="shared" si="12"/>
        <v>#VALUE!</v>
      </c>
      <c r="G60" s="25" t="e">
        <f t="shared" si="13"/>
        <v>#VALUE!</v>
      </c>
      <c r="H60" t="e">
        <f t="shared" si="14"/>
        <v>#VALUE!</v>
      </c>
      <c r="I60" t="e">
        <f t="shared" si="20"/>
        <v>#VALUE!</v>
      </c>
      <c r="J60" t="e">
        <f t="shared" si="20"/>
        <v>#VALUE!</v>
      </c>
      <c r="K60" t="e">
        <f t="shared" si="20"/>
        <v>#VALUE!</v>
      </c>
      <c r="L60" t="e">
        <f t="shared" si="20"/>
        <v>#VALUE!</v>
      </c>
      <c r="M60" t="e">
        <f t="shared" si="20"/>
        <v>#VALUE!</v>
      </c>
      <c r="N60" t="e">
        <f t="shared" si="20"/>
        <v>#VALUE!</v>
      </c>
      <c r="O60" t="e">
        <f t="shared" si="20"/>
        <v>#VALUE!</v>
      </c>
      <c r="P60" t="e">
        <f t="shared" si="20"/>
        <v>#VALUE!</v>
      </c>
      <c r="Q60" t="e">
        <f t="shared" si="20"/>
        <v>#VALUE!</v>
      </c>
      <c r="R60" t="e">
        <f t="shared" si="20"/>
        <v>#VALUE!</v>
      </c>
      <c r="S60" t="e">
        <f t="shared" si="20"/>
        <v>#VALUE!</v>
      </c>
      <c r="T60" t="e">
        <f t="shared" si="20"/>
        <v>#VALUE!</v>
      </c>
      <c r="U60" t="e">
        <f t="shared" si="20"/>
        <v>#VALUE!</v>
      </c>
      <c r="V60" t="e">
        <f t="shared" si="20"/>
        <v>#VALUE!</v>
      </c>
      <c r="W60" t="e">
        <f t="shared" si="20"/>
        <v>#VALUE!</v>
      </c>
      <c r="X60" t="e">
        <f t="shared" si="17"/>
        <v>#VALUE!</v>
      </c>
      <c r="Y60" t="e">
        <f t="shared" si="17"/>
        <v>#VALUE!</v>
      </c>
      <c r="Z60" t="e">
        <f t="shared" si="17"/>
        <v>#VALUE!</v>
      </c>
      <c r="AA60" t="e">
        <f t="shared" si="17"/>
        <v>#VALUE!</v>
      </c>
      <c r="AB60" t="e">
        <f t="shared" si="19"/>
        <v>#VALUE!</v>
      </c>
      <c r="AC60" t="e">
        <f t="shared" si="19"/>
        <v>#VALUE!</v>
      </c>
      <c r="AD60" t="e">
        <f t="shared" si="19"/>
        <v>#VALUE!</v>
      </c>
      <c r="AE60" t="e">
        <f t="shared" si="19"/>
        <v>#VALUE!</v>
      </c>
      <c r="AF60" t="e">
        <f t="shared" si="19"/>
        <v>#VALUE!</v>
      </c>
      <c r="AG60" t="e">
        <f t="shared" si="19"/>
        <v>#VALUE!</v>
      </c>
      <c r="AH60" t="e">
        <f t="shared" si="19"/>
        <v>#VALUE!</v>
      </c>
      <c r="AI60" t="e">
        <f t="shared" si="19"/>
        <v>#VALUE!</v>
      </c>
      <c r="AJ60" t="e">
        <f t="shared" si="19"/>
        <v>#VALUE!</v>
      </c>
      <c r="AK60" t="e">
        <f t="shared" si="19"/>
        <v>#VALUE!</v>
      </c>
      <c r="AL60" t="e">
        <f t="shared" si="19"/>
        <v>#VALUE!</v>
      </c>
    </row>
    <row r="61" spans="2:38" x14ac:dyDescent="0.35">
      <c r="B61" s="41"/>
      <c r="D61" t="e">
        <f t="shared" si="11"/>
        <v>#VALUE!</v>
      </c>
      <c r="E61" s="25" t="e">
        <f t="shared" si="12"/>
        <v>#VALUE!</v>
      </c>
      <c r="G61" s="25" t="e">
        <f t="shared" si="13"/>
        <v>#VALUE!</v>
      </c>
      <c r="H61" t="e">
        <f t="shared" si="14"/>
        <v>#VALUE!</v>
      </c>
      <c r="I61" t="e">
        <f t="shared" si="20"/>
        <v>#VALUE!</v>
      </c>
      <c r="J61" t="e">
        <f t="shared" si="20"/>
        <v>#VALUE!</v>
      </c>
      <c r="K61" t="e">
        <f t="shared" si="20"/>
        <v>#VALUE!</v>
      </c>
      <c r="L61" t="e">
        <f t="shared" si="20"/>
        <v>#VALUE!</v>
      </c>
      <c r="M61" t="e">
        <f t="shared" si="20"/>
        <v>#VALUE!</v>
      </c>
      <c r="N61" t="e">
        <f t="shared" si="20"/>
        <v>#VALUE!</v>
      </c>
      <c r="O61" t="e">
        <f t="shared" si="20"/>
        <v>#VALUE!</v>
      </c>
      <c r="P61" t="e">
        <f t="shared" si="20"/>
        <v>#VALUE!</v>
      </c>
      <c r="Q61" t="e">
        <f t="shared" si="20"/>
        <v>#VALUE!</v>
      </c>
      <c r="R61" t="e">
        <f t="shared" si="20"/>
        <v>#VALUE!</v>
      </c>
      <c r="S61" t="e">
        <f t="shared" si="20"/>
        <v>#VALUE!</v>
      </c>
      <c r="T61" t="e">
        <f t="shared" si="20"/>
        <v>#VALUE!</v>
      </c>
      <c r="U61" t="e">
        <f t="shared" si="20"/>
        <v>#VALUE!</v>
      </c>
      <c r="V61" t="e">
        <f t="shared" si="20"/>
        <v>#VALUE!</v>
      </c>
      <c r="W61" t="e">
        <f t="shared" si="20"/>
        <v>#VALUE!</v>
      </c>
      <c r="X61" t="e">
        <f t="shared" si="17"/>
        <v>#VALUE!</v>
      </c>
      <c r="Y61" t="e">
        <f t="shared" si="17"/>
        <v>#VALUE!</v>
      </c>
      <c r="Z61" t="e">
        <f t="shared" si="17"/>
        <v>#VALUE!</v>
      </c>
      <c r="AA61" t="e">
        <f t="shared" si="17"/>
        <v>#VALUE!</v>
      </c>
      <c r="AB61" t="e">
        <f t="shared" si="19"/>
        <v>#VALUE!</v>
      </c>
      <c r="AC61" t="e">
        <f t="shared" si="19"/>
        <v>#VALUE!</v>
      </c>
      <c r="AD61" t="e">
        <f t="shared" si="19"/>
        <v>#VALUE!</v>
      </c>
      <c r="AE61" t="e">
        <f t="shared" si="19"/>
        <v>#VALUE!</v>
      </c>
      <c r="AF61" t="e">
        <f t="shared" si="19"/>
        <v>#VALUE!</v>
      </c>
      <c r="AG61" t="e">
        <f t="shared" si="19"/>
        <v>#VALUE!</v>
      </c>
      <c r="AH61" t="e">
        <f t="shared" si="19"/>
        <v>#VALUE!</v>
      </c>
      <c r="AI61" t="e">
        <f t="shared" si="19"/>
        <v>#VALUE!</v>
      </c>
      <c r="AJ61" t="e">
        <f t="shared" si="19"/>
        <v>#VALUE!</v>
      </c>
      <c r="AK61" t="e">
        <f t="shared" si="19"/>
        <v>#VALUE!</v>
      </c>
      <c r="AL61" t="e">
        <f t="shared" si="19"/>
        <v>#VALUE!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Wettkampfkarte</vt:lpstr>
      <vt:lpstr>SBO_convert</vt:lpstr>
      <vt:lpstr>Wettkampfkarte!Druckbereich</vt:lpstr>
      <vt:lpstr>Wettkampfkarte!Drucktitel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Joachim Burger</dc:creator>
  <cp:lastModifiedBy>Joachim Burger</cp:lastModifiedBy>
  <cp:lastPrinted>2025-11-18T10:12:30Z</cp:lastPrinted>
  <dcterms:created xsi:type="dcterms:W3CDTF">2025-10-25T16:33:04Z</dcterms:created>
  <dcterms:modified xsi:type="dcterms:W3CDTF">2025-11-21T15:09:57Z</dcterms:modified>
</cp:coreProperties>
</file>